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11760"/>
  </bookViews>
  <sheets>
    <sheet name="Лист1" sheetId="5" r:id="rId1"/>
  </sheets>
  <calcPr calcId="125725"/>
</workbook>
</file>

<file path=xl/calcChain.xml><?xml version="1.0" encoding="utf-8"?>
<calcChain xmlns="http://schemas.openxmlformats.org/spreadsheetml/2006/main">
  <c r="R17" i="5"/>
  <c r="R18"/>
  <c r="R81"/>
  <c r="P89"/>
  <c r="R88"/>
  <c r="Q88"/>
  <c r="P88"/>
  <c r="R87"/>
  <c r="Q87"/>
  <c r="P87" s="1"/>
  <c r="R86"/>
  <c r="Q86"/>
  <c r="P26"/>
  <c r="P35"/>
  <c r="P36"/>
  <c r="P37"/>
  <c r="P38"/>
  <c r="P39"/>
  <c r="P40"/>
  <c r="P42"/>
  <c r="P43"/>
  <c r="P44"/>
  <c r="P45"/>
  <c r="P50"/>
  <c r="P55"/>
  <c r="P59"/>
  <c r="P64"/>
  <c r="P65"/>
  <c r="P66"/>
  <c r="P67"/>
  <c r="P68"/>
  <c r="P72"/>
  <c r="P76"/>
  <c r="P77"/>
  <c r="P78"/>
  <c r="P79"/>
  <c r="P80"/>
  <c r="P81"/>
  <c r="P85"/>
  <c r="P92"/>
  <c r="P94"/>
  <c r="P30"/>
  <c r="P31"/>
  <c r="P32"/>
  <c r="P33"/>
  <c r="P34"/>
  <c r="P18"/>
  <c r="R12"/>
  <c r="P23"/>
  <c r="P24"/>
  <c r="P25"/>
  <c r="P20"/>
  <c r="P21"/>
  <c r="P22"/>
  <c r="P13"/>
  <c r="P14"/>
  <c r="P15"/>
  <c r="P16"/>
  <c r="P17"/>
  <c r="P28"/>
  <c r="P29"/>
  <c r="P27"/>
  <c r="Q93"/>
  <c r="Q92"/>
  <c r="Q91"/>
  <c r="Q90"/>
  <c r="Q84"/>
  <c r="Q83"/>
  <c r="Q82"/>
  <c r="Q75"/>
  <c r="Q74"/>
  <c r="Q73" s="1"/>
  <c r="Q71"/>
  <c r="Q70"/>
  <c r="Q69"/>
  <c r="Q63"/>
  <c r="Q62" s="1"/>
  <c r="Q61" s="1"/>
  <c r="Q58"/>
  <c r="Q57"/>
  <c r="Q56"/>
  <c r="Q54"/>
  <c r="Q53"/>
  <c r="Q52" s="1"/>
  <c r="Q51" s="1"/>
  <c r="Q49"/>
  <c r="P49" s="1"/>
  <c r="Q48"/>
  <c r="P48" s="1"/>
  <c r="Q47"/>
  <c r="Q46" s="1"/>
  <c r="Q42"/>
  <c r="Q41" s="1"/>
  <c r="P41" s="1"/>
  <c r="Q19"/>
  <c r="P19" s="1"/>
  <c r="Q12"/>
  <c r="S63"/>
  <c r="S62" s="1"/>
  <c r="S61" s="1"/>
  <c r="T63"/>
  <c r="T62" s="1"/>
  <c r="T61" s="1"/>
  <c r="S12"/>
  <c r="T12"/>
  <c r="R84"/>
  <c r="P84" s="1"/>
  <c r="R83"/>
  <c r="P83" s="1"/>
  <c r="R82"/>
  <c r="P82" s="1"/>
  <c r="S75"/>
  <c r="T75"/>
  <c r="R75"/>
  <c r="P75" s="1"/>
  <c r="T74"/>
  <c r="S74"/>
  <c r="R74"/>
  <c r="R73" s="1"/>
  <c r="R60" s="1"/>
  <c r="T73"/>
  <c r="S73"/>
  <c r="S19"/>
  <c r="T19"/>
  <c r="S53"/>
  <c r="S52" s="1"/>
  <c r="S51" s="1"/>
  <c r="T53"/>
  <c r="T52" s="1"/>
  <c r="T51" s="1"/>
  <c r="R53"/>
  <c r="R52" s="1"/>
  <c r="P52" s="1"/>
  <c r="S91"/>
  <c r="S90" s="1"/>
  <c r="T91"/>
  <c r="T90" s="1"/>
  <c r="S92"/>
  <c r="T92"/>
  <c r="S93"/>
  <c r="T93"/>
  <c r="R71"/>
  <c r="P71" s="1"/>
  <c r="S69"/>
  <c r="T69"/>
  <c r="T70"/>
  <c r="S70"/>
  <c r="R63"/>
  <c r="R62" s="1"/>
  <c r="R61" s="1"/>
  <c r="P61" s="1"/>
  <c r="S47"/>
  <c r="S46" s="1"/>
  <c r="T47"/>
  <c r="S48"/>
  <c r="T48"/>
  <c r="S49"/>
  <c r="T49"/>
  <c r="S42"/>
  <c r="S41" s="1"/>
  <c r="T42"/>
  <c r="T41" s="1"/>
  <c r="T38"/>
  <c r="S38"/>
  <c r="R93"/>
  <c r="P93" s="1"/>
  <c r="R92"/>
  <c r="R91"/>
  <c r="P91" s="1"/>
  <c r="R90"/>
  <c r="P90" s="1"/>
  <c r="R58"/>
  <c r="P58" s="1"/>
  <c r="R57"/>
  <c r="P57" s="1"/>
  <c r="R56"/>
  <c r="P56" s="1"/>
  <c r="R70"/>
  <c r="P70" s="1"/>
  <c r="R69"/>
  <c r="P69" s="1"/>
  <c r="R54"/>
  <c r="P54" s="1"/>
  <c r="R46"/>
  <c r="T46"/>
  <c r="P86" l="1"/>
  <c r="P46"/>
  <c r="P62"/>
  <c r="P47"/>
  <c r="P63"/>
  <c r="P73"/>
  <c r="P74"/>
  <c r="P53"/>
  <c r="P12"/>
  <c r="Q60"/>
  <c r="Q11" s="1"/>
  <c r="Q95" s="1"/>
  <c r="S60"/>
  <c r="S11"/>
  <c r="S95" s="1"/>
  <c r="T60"/>
  <c r="T11" s="1"/>
  <c r="R51"/>
  <c r="P51" s="1"/>
  <c r="P60" l="1"/>
  <c r="R11"/>
  <c r="R95" s="1"/>
  <c r="P95" s="1"/>
  <c r="T95"/>
  <c r="P11" l="1"/>
</calcChain>
</file>

<file path=xl/sharedStrings.xml><?xml version="1.0" encoding="utf-8"?>
<sst xmlns="http://schemas.openxmlformats.org/spreadsheetml/2006/main" count="175" uniqueCount="69">
  <si>
    <t>ВР</t>
  </si>
  <si>
    <t>ПР</t>
  </si>
  <si>
    <t>РЗ</t>
  </si>
  <si>
    <t>ЦСР</t>
  </si>
  <si>
    <t>Наименование</t>
  </si>
  <si>
    <t>Приложение № 9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</si>
  <si>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</si>
  <si>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</si>
  <si>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</si>
  <si>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Уплата налогов, сборов и иных платежей</t>
  </si>
  <si>
    <t>Иные межбюджетные трансферты</t>
  </si>
  <si>
    <t>НАЦИОНАЛЬНАЯ ОБОРОНА</t>
  </si>
  <si>
    <t>Мобилизационная и вневойсковая подготовка</t>
  </si>
  <si>
    <t>Иные закупки товаров, работ и услуг для обеспечения государственных (муниципальных) нужд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</si>
  <si>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</si>
  <si>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</si>
  <si>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</si>
  <si>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</si>
  <si>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</si>
  <si>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</si>
  <si>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</si>
  <si>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</si>
  <si>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</si>
  <si>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Обеспечение комплексного развития сельских территорий</t>
  </si>
  <si>
    <t>65500L5760</t>
  </si>
  <si>
    <t>к решению Совета депутатов</t>
  </si>
  <si>
    <t>ОБЩЕГОСУДАРСТВЕННЫЕ ВОПРОСЫ</t>
  </si>
  <si>
    <t>Глава муниципального образования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</si>
  <si>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</si>
  <si>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</si>
  <si>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</si>
  <si>
    <t>Осуществление первичного воинского учета на территориях, где отсутствуют военные комиссариаты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</si>
  <si>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</si>
  <si>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Повышение заработной платы работников муниципальных учреждений культуры</t>
  </si>
  <si>
    <t>Непрограммное направление расходов (непрограммные мероприятия)</t>
  </si>
  <si>
    <t>Членские взносы в Совет (ассоциацию) муниципальных образований</t>
  </si>
  <si>
    <t>Подпрограмма "Обеспечение пожарной безопасности на территории муниципального образования Спасский сельсовет"</t>
  </si>
  <si>
    <t>Подпрограмма "Развитие дорожного хозяйства на территории муниципального образования Спасский сельсовет"</t>
  </si>
  <si>
    <t>Подпрограмма "Развитие культуры на территории муниципального образования Спасский сельсовет"</t>
  </si>
  <si>
    <t>Муниципальная программа "Реализация муниципальной политики на территории муниципального образования Спасский сельсовет Саракташского района Оренбургской области на 2018-2024 годы"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</si>
  <si>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</si>
  <si>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7700000000</t>
  </si>
  <si>
    <t>7700095100</t>
  </si>
  <si>
    <t>000</t>
  </si>
  <si>
    <t>Другие общегосударственные вопросы</t>
  </si>
  <si>
    <t>850</t>
  </si>
  <si>
    <t>Подпрограмма "Осуществление деятельности аппарата управления"</t>
  </si>
  <si>
    <t>Функционирование высшего должностного лица субъекта Российской Федерации и муниципального образования</t>
  </si>
  <si>
    <t>120</t>
  </si>
  <si>
    <t>240</t>
  </si>
  <si>
    <t>Подпрограмма "Обеспечение осуществления части, переданных органами власти другого уровня, полномочий</t>
  </si>
  <si>
    <t>Защита населения и территории от чрезвычайных ситуаций природного и техногенного характера, пожарная безопасность</t>
  </si>
  <si>
    <t>Содержание и ремонт, капитальный ремонт автомобильных дорог общего пользования и искусственных сооружений на них</t>
  </si>
  <si>
    <t>Финансовое обеспечение мероприятий по благоустройству территории муниципального образования поселения</t>
  </si>
  <si>
    <t>Подпрограмма "Благоустройство территории муниципального образования Спасский сельсовет"</t>
  </si>
  <si>
    <t>Спасского совета</t>
  </si>
  <si>
    <t>РАСПРЕДЕЛЕНИЕ БЮДЖЕТНЫХ АССИГНОВАНИЙ МЕСТНОГО БЮДЖЕТА ПО ЦЕЛЕВЫМ СТАТЬЯМ, МУНИЦИПАЛЬНЫМ ПРОГРАММАМ Спасского СОВЕТА И НЕПРОГРАММНЫМ  НАПРАВЛЕНИЯМ ДЕЯТЕЛЬНОСТИ), РАЗДЕЛАМ, ПОДРАЗДЕЛАМ, ГРУППАМ И  ПОДГРУППАМ ВИДОВ РАСХОДОВ КЛАССИФИКАЦИИ РАСХОДОВ НА 2021 ГОД И НА ПЛАНОВЫЙ ПЕРИОД 2022 И 2023 ГОДА</t>
  </si>
  <si>
    <t>Финансирование социально-значимых мероприятий</t>
  </si>
  <si>
    <t>Исполнение судебных актов</t>
  </si>
  <si>
    <t>Подпрограмма "Развитие культуры спорта на территории муниципального образования Спасский сельсовет"</t>
  </si>
  <si>
    <t>ФИЗИЧЕСКАЯ КУЛЬТУРА И СПОРТ</t>
  </si>
  <si>
    <t>ФИЗИЧЕСКАЯ КУЛЬТУРА</t>
  </si>
  <si>
    <t>Приоритетный проект "Устройство минифутбольного поля (реализация инициативных проектов)</t>
  </si>
  <si>
    <t>656П5S1401</t>
  </si>
  <si>
    <t>Итого</t>
  </si>
  <si>
    <t>от 21 декабря 2021 года № 51</t>
  </si>
  <si>
    <t>Изменения</t>
  </si>
  <si>
    <t>Иные закупки товаров, работ и услуг для государственных (муниципальных) нужд</t>
  </si>
  <si>
    <t xml:space="preserve">Поддержка сбалансированности бюджетов сельских поселений 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</si>
</sst>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"/>
    <numFmt numFmtId="166" formatCode="00"/>
    <numFmt numFmtId="167" formatCode="00000000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</cellStyleXfs>
  <cellXfs count="75">
    <xf numFmtId="0" fontId="0" fillId="0" borderId="0" xfId="0"/>
    <xf numFmtId="0" fontId="5" fillId="0" borderId="0" xfId="3" applyNumberFormat="1" applyFont="1" applyFill="1" applyAlignment="1" applyProtection="1">
      <protection hidden="1"/>
    </xf>
    <xf numFmtId="164" fontId="5" fillId="0" borderId="0" xfId="3" applyNumberFormat="1" applyFont="1" applyFill="1" applyAlignment="1" applyProtection="1">
      <protection hidden="1"/>
    </xf>
    <xf numFmtId="164" fontId="4" fillId="0" borderId="2" xfId="2" applyNumberFormat="1" applyFont="1" applyFill="1" applyBorder="1" applyAlignment="1" applyProtection="1">
      <protection hidden="1"/>
    </xf>
    <xf numFmtId="164" fontId="6" fillId="0" borderId="2" xfId="2" applyNumberFormat="1" applyFont="1" applyFill="1" applyBorder="1" applyAlignment="1" applyProtection="1">
      <protection hidden="1"/>
    </xf>
    <xf numFmtId="0" fontId="2" fillId="0" borderId="13" xfId="2" applyNumberFormat="1" applyFont="1" applyFill="1" applyBorder="1" applyAlignment="1" applyProtection="1">
      <alignment wrapText="1"/>
      <protection hidden="1"/>
    </xf>
    <xf numFmtId="0" fontId="2" fillId="0" borderId="3" xfId="2" applyNumberFormat="1" applyFont="1" applyFill="1" applyBorder="1" applyAlignment="1" applyProtection="1">
      <alignment wrapText="1"/>
      <protection hidden="1"/>
    </xf>
    <xf numFmtId="0" fontId="6" fillId="0" borderId="4" xfId="2" applyNumberFormat="1" applyFont="1" applyFill="1" applyBorder="1" applyAlignment="1" applyProtection="1">
      <alignment wrapText="1"/>
      <protection hidden="1"/>
    </xf>
    <xf numFmtId="167" fontId="4" fillId="0" borderId="1" xfId="2" applyNumberFormat="1" applyFont="1" applyFill="1" applyBorder="1" applyAlignment="1" applyProtection="1">
      <alignment horizontal="right"/>
      <protection hidden="1"/>
    </xf>
    <xf numFmtId="167" fontId="6" fillId="0" borderId="1" xfId="2" applyNumberFormat="1" applyFont="1" applyFill="1" applyBorder="1" applyAlignment="1" applyProtection="1">
      <alignment horizontal="right"/>
      <protection hidden="1"/>
    </xf>
    <xf numFmtId="167" fontId="6" fillId="0" borderId="17" xfId="2" applyNumberFormat="1" applyFont="1" applyFill="1" applyBorder="1" applyAlignment="1" applyProtection="1">
      <alignment horizontal="right"/>
      <protection hidden="1"/>
    </xf>
    <xf numFmtId="0" fontId="8" fillId="0" borderId="0" xfId="0" applyFont="1"/>
    <xf numFmtId="0" fontId="4" fillId="0" borderId="0" xfId="3" applyFill="1" applyProtection="1">
      <protection hidden="1"/>
    </xf>
    <xf numFmtId="0" fontId="2" fillId="0" borderId="0" xfId="3" applyNumberFormat="1" applyFont="1" applyFill="1" applyAlignment="1" applyProtection="1">
      <alignment vertical="distributed"/>
      <protection hidden="1"/>
    </xf>
    <xf numFmtId="0" fontId="2" fillId="0" borderId="4" xfId="2" applyNumberFormat="1" applyFont="1" applyBorder="1" applyProtection="1">
      <protection hidden="1"/>
    </xf>
    <xf numFmtId="0" fontId="4" fillId="0" borderId="4" xfId="2" applyNumberFormat="1" applyFont="1" applyFill="1" applyBorder="1" applyProtection="1">
      <protection hidden="1"/>
    </xf>
    <xf numFmtId="0" fontId="6" fillId="0" borderId="5" xfId="2" applyNumberFormat="1" applyFont="1" applyFill="1" applyBorder="1" applyAlignment="1" applyProtection="1">
      <alignment wrapText="1"/>
      <protection hidden="1"/>
    </xf>
    <xf numFmtId="0" fontId="4" fillId="0" borderId="15" xfId="2" applyNumberFormat="1" applyFont="1" applyFill="1" applyBorder="1" applyAlignment="1" applyProtection="1">
      <protection hidden="1"/>
    </xf>
    <xf numFmtId="0" fontId="4" fillId="0" borderId="26" xfId="2" applyNumberFormat="1" applyFont="1" applyFill="1" applyBorder="1" applyAlignment="1" applyProtection="1">
      <protection hidden="1"/>
    </xf>
    <xf numFmtId="0" fontId="4" fillId="0" borderId="27" xfId="2" applyNumberFormat="1" applyFont="1" applyFill="1" applyBorder="1" applyAlignment="1" applyProtection="1">
      <protection hidden="1"/>
    </xf>
    <xf numFmtId="4" fontId="3" fillId="0" borderId="2" xfId="2" applyNumberFormat="1" applyFont="1" applyFill="1" applyBorder="1" applyAlignment="1" applyProtection="1">
      <protection hidden="1"/>
    </xf>
    <xf numFmtId="167" fontId="4" fillId="0" borderId="6" xfId="2" applyNumberFormat="1" applyFont="1" applyFill="1" applyBorder="1" applyAlignment="1" applyProtection="1">
      <alignment horizontal="right"/>
      <protection hidden="1"/>
    </xf>
    <xf numFmtId="166" fontId="4" fillId="0" borderId="6" xfId="2" applyNumberFormat="1" applyFont="1" applyFill="1" applyBorder="1" applyAlignment="1" applyProtection="1">
      <alignment horizontal="right"/>
      <protection hidden="1"/>
    </xf>
    <xf numFmtId="165" fontId="4" fillId="0" borderId="7" xfId="2" applyNumberFormat="1" applyFont="1" applyFill="1" applyBorder="1" applyAlignment="1" applyProtection="1">
      <alignment horizontal="right"/>
      <protection hidden="1"/>
    </xf>
    <xf numFmtId="166" fontId="4" fillId="0" borderId="1" xfId="2" applyNumberFormat="1" applyFont="1" applyFill="1" applyBorder="1" applyAlignment="1" applyProtection="1">
      <alignment horizontal="right"/>
      <protection hidden="1"/>
    </xf>
    <xf numFmtId="165" fontId="4" fillId="0" borderId="2" xfId="2" applyNumberFormat="1" applyFont="1" applyFill="1" applyBorder="1" applyAlignment="1" applyProtection="1">
      <alignment horizontal="right"/>
      <protection hidden="1"/>
    </xf>
    <xf numFmtId="166" fontId="6" fillId="0" borderId="1" xfId="2" applyNumberFormat="1" applyFont="1" applyFill="1" applyBorder="1" applyAlignment="1" applyProtection="1">
      <alignment horizontal="right"/>
      <protection hidden="1"/>
    </xf>
    <xf numFmtId="165" fontId="6" fillId="0" borderId="2" xfId="2" applyNumberFormat="1" applyFont="1" applyFill="1" applyBorder="1" applyAlignment="1" applyProtection="1">
      <alignment horizontal="right"/>
      <protection hidden="1"/>
    </xf>
    <xf numFmtId="166" fontId="6" fillId="0" borderId="17" xfId="2" applyNumberFormat="1" applyFont="1" applyFill="1" applyBorder="1" applyAlignment="1" applyProtection="1">
      <alignment horizontal="right"/>
      <protection hidden="1"/>
    </xf>
    <xf numFmtId="165" fontId="6" fillId="0" borderId="18" xfId="2" applyNumberFormat="1" applyFont="1" applyFill="1" applyBorder="1" applyAlignment="1" applyProtection="1">
      <alignment horizontal="right"/>
      <protection hidden="1"/>
    </xf>
    <xf numFmtId="0" fontId="4" fillId="0" borderId="14" xfId="2" applyNumberFormat="1" applyFont="1" applyFill="1" applyBorder="1" applyAlignment="1" applyProtection="1">
      <protection hidden="1"/>
    </xf>
    <xf numFmtId="4" fontId="4" fillId="0" borderId="2" xfId="2" applyNumberFormat="1" applyFont="1" applyFill="1" applyBorder="1" applyAlignment="1" applyProtection="1">
      <protection hidden="1"/>
    </xf>
    <xf numFmtId="0" fontId="6" fillId="0" borderId="5" xfId="2" applyNumberFormat="1" applyFont="1" applyFill="1" applyBorder="1" applyAlignment="1" applyProtection="1">
      <alignment wrapText="1"/>
      <protection hidden="1"/>
    </xf>
    <xf numFmtId="0" fontId="6" fillId="0" borderId="4" xfId="2" applyNumberFormat="1" applyFont="1" applyFill="1" applyBorder="1" applyAlignment="1" applyProtection="1">
      <alignment wrapText="1"/>
      <protection hidden="1"/>
    </xf>
    <xf numFmtId="0" fontId="6" fillId="0" borderId="4" xfId="2" applyNumberFormat="1" applyFont="1" applyFill="1" applyBorder="1" applyAlignment="1" applyProtection="1">
      <alignment vertical="center" wrapText="1"/>
      <protection hidden="1"/>
    </xf>
    <xf numFmtId="0" fontId="6" fillId="0" borderId="13" xfId="2" applyNumberFormat="1" applyFont="1" applyFill="1" applyBorder="1" applyAlignment="1" applyProtection="1">
      <alignment vertical="center" wrapText="1"/>
      <protection hidden="1"/>
    </xf>
    <xf numFmtId="0" fontId="6" fillId="0" borderId="25" xfId="2" applyNumberFormat="1" applyFont="1" applyFill="1" applyBorder="1" applyAlignment="1" applyProtection="1">
      <alignment vertical="center" wrapText="1"/>
      <protection hidden="1"/>
    </xf>
    <xf numFmtId="0" fontId="4" fillId="0" borderId="4" xfId="2" applyNumberFormat="1" applyFont="1" applyFill="1" applyBorder="1" applyAlignment="1" applyProtection="1">
      <alignment wrapText="1"/>
      <protection hidden="1"/>
    </xf>
    <xf numFmtId="0" fontId="4" fillId="0" borderId="13" xfId="2" applyNumberFormat="1" applyFont="1" applyFill="1" applyBorder="1" applyAlignment="1" applyProtection="1">
      <alignment wrapText="1"/>
      <protection hidden="1"/>
    </xf>
    <xf numFmtId="0" fontId="4" fillId="0" borderId="3" xfId="2" applyNumberFormat="1" applyFont="1" applyFill="1" applyBorder="1" applyAlignment="1" applyProtection="1">
      <alignment wrapText="1"/>
      <protection hidden="1"/>
    </xf>
    <xf numFmtId="0" fontId="4" fillId="0" borderId="5" xfId="2" applyNumberFormat="1" applyFont="1" applyFill="1" applyBorder="1" applyAlignment="1" applyProtection="1">
      <alignment wrapText="1"/>
      <protection hidden="1"/>
    </xf>
    <xf numFmtId="0" fontId="2" fillId="0" borderId="2" xfId="2" applyNumberFormat="1" applyFont="1" applyFill="1" applyBorder="1" applyAlignment="1" applyProtection="1">
      <alignment wrapText="1"/>
      <protection hidden="1"/>
    </xf>
    <xf numFmtId="0" fontId="2" fillId="0" borderId="1" xfId="2" applyNumberFormat="1" applyFont="1" applyFill="1" applyBorder="1" applyAlignment="1" applyProtection="1">
      <alignment wrapText="1"/>
      <protection hidden="1"/>
    </xf>
    <xf numFmtId="0" fontId="6" fillId="0" borderId="13" xfId="2" applyNumberFormat="1" applyFont="1" applyFill="1" applyBorder="1" applyAlignment="1" applyProtection="1">
      <alignment wrapText="1"/>
      <protection hidden="1"/>
    </xf>
    <xf numFmtId="0" fontId="6" fillId="0" borderId="3" xfId="2" applyNumberFormat="1" applyFont="1" applyFill="1" applyBorder="1" applyAlignment="1" applyProtection="1">
      <alignment wrapText="1"/>
      <protection hidden="1"/>
    </xf>
    <xf numFmtId="0" fontId="6" fillId="0" borderId="14" xfId="2" applyNumberFormat="1" applyFont="1" applyFill="1" applyBorder="1" applyAlignment="1" applyProtection="1">
      <alignment wrapText="1"/>
      <protection hidden="1"/>
    </xf>
    <xf numFmtId="0" fontId="6" fillId="0" borderId="15" xfId="2" applyNumberFormat="1" applyFont="1" applyFill="1" applyBorder="1" applyAlignment="1" applyProtection="1">
      <alignment wrapText="1"/>
      <protection hidden="1"/>
    </xf>
    <xf numFmtId="0" fontId="6" fillId="0" borderId="16" xfId="2" applyNumberFormat="1" applyFont="1" applyFill="1" applyBorder="1" applyAlignment="1" applyProtection="1">
      <alignment wrapText="1"/>
      <protection hidden="1"/>
    </xf>
    <xf numFmtId="0" fontId="2" fillId="0" borderId="4" xfId="2" applyNumberFormat="1" applyFont="1" applyFill="1" applyBorder="1" applyAlignment="1" applyProtection="1">
      <alignment wrapText="1"/>
      <protection hidden="1"/>
    </xf>
    <xf numFmtId="0" fontId="2" fillId="0" borderId="13" xfId="2" applyNumberFormat="1" applyFont="1" applyFill="1" applyBorder="1" applyAlignment="1" applyProtection="1">
      <alignment wrapText="1"/>
      <protection hidden="1"/>
    </xf>
    <xf numFmtId="0" fontId="2" fillId="0" borderId="3" xfId="2" applyNumberFormat="1" applyFont="1" applyFill="1" applyBorder="1" applyAlignment="1" applyProtection="1">
      <alignment wrapText="1"/>
      <protection hidden="1"/>
    </xf>
    <xf numFmtId="0" fontId="4" fillId="0" borderId="4" xfId="2" applyNumberFormat="1" applyFont="1" applyFill="1" applyBorder="1" applyAlignment="1" applyProtection="1">
      <alignment horizontal="left" wrapText="1"/>
      <protection hidden="1"/>
    </xf>
    <xf numFmtId="0" fontId="4" fillId="0" borderId="13" xfId="2" applyNumberFormat="1" applyFont="1" applyFill="1" applyBorder="1" applyAlignment="1" applyProtection="1">
      <alignment horizontal="left" wrapText="1"/>
      <protection hidden="1"/>
    </xf>
    <xf numFmtId="0" fontId="4" fillId="0" borderId="25" xfId="2" applyNumberFormat="1" applyFont="1" applyFill="1" applyBorder="1" applyAlignment="1" applyProtection="1">
      <alignment horizontal="left" wrapText="1"/>
      <protection hidden="1"/>
    </xf>
    <xf numFmtId="0" fontId="2" fillId="0" borderId="1" xfId="2" applyNumberFormat="1" applyFont="1" applyFill="1" applyBorder="1" applyAlignment="1" applyProtection="1">
      <alignment horizontal="left" wrapText="1"/>
      <protection hidden="1"/>
    </xf>
    <xf numFmtId="0" fontId="2" fillId="0" borderId="13" xfId="2" applyNumberFormat="1" applyFont="1" applyFill="1" applyBorder="1" applyAlignment="1" applyProtection="1">
      <alignment horizontal="left" wrapText="1"/>
      <protection hidden="1"/>
    </xf>
    <xf numFmtId="0" fontId="2" fillId="0" borderId="9" xfId="2" applyNumberFormat="1" applyFont="1" applyFill="1" applyBorder="1" applyAlignment="1" applyProtection="1">
      <alignment wrapText="1"/>
      <protection hidden="1"/>
    </xf>
    <xf numFmtId="0" fontId="2" fillId="0" borderId="8" xfId="2" applyNumberFormat="1" applyFont="1" applyFill="1" applyBorder="1" applyAlignment="1" applyProtection="1">
      <alignment wrapText="1"/>
      <protection hidden="1"/>
    </xf>
    <xf numFmtId="0" fontId="2" fillId="0" borderId="0" xfId="3" applyNumberFormat="1" applyFont="1" applyFill="1" applyAlignment="1" applyProtection="1">
      <alignment horizontal="center" vertical="distributed"/>
      <protection hidden="1"/>
    </xf>
    <xf numFmtId="0" fontId="3" fillId="0" borderId="19" xfId="2" applyNumberFormat="1" applyFont="1" applyFill="1" applyBorder="1" applyAlignment="1" applyProtection="1">
      <alignment horizontal="center" vertical="center"/>
      <protection hidden="1"/>
    </xf>
    <xf numFmtId="0" fontId="3" fillId="0" borderId="20" xfId="2" applyNumberFormat="1" applyFont="1" applyFill="1" applyBorder="1" applyAlignment="1" applyProtection="1">
      <alignment horizontal="center" vertical="center"/>
      <protection hidden="1"/>
    </xf>
    <xf numFmtId="0" fontId="3" fillId="0" borderId="21" xfId="2" applyNumberFormat="1" applyFont="1" applyFill="1" applyBorder="1" applyAlignment="1" applyProtection="1">
      <alignment horizontal="center" vertical="center"/>
      <protection hidden="1"/>
    </xf>
    <xf numFmtId="0" fontId="3" fillId="0" borderId="23" xfId="2" applyNumberFormat="1" applyFont="1" applyFill="1" applyBorder="1" applyAlignment="1" applyProtection="1">
      <alignment horizontal="center" vertical="center"/>
      <protection hidden="1"/>
    </xf>
    <xf numFmtId="0" fontId="3" fillId="0" borderId="12" xfId="2" applyNumberFormat="1" applyFont="1" applyFill="1" applyBorder="1" applyAlignment="1" applyProtection="1">
      <alignment horizontal="center" vertical="center"/>
      <protection hidden="1"/>
    </xf>
    <xf numFmtId="0" fontId="3" fillId="0" borderId="24" xfId="2" applyNumberFormat="1" applyFont="1" applyFill="1" applyBorder="1" applyAlignment="1" applyProtection="1">
      <alignment horizontal="center" vertical="center"/>
      <protection hidden="1"/>
    </xf>
    <xf numFmtId="0" fontId="3" fillId="0" borderId="22" xfId="2" applyNumberFormat="1" applyFont="1" applyFill="1" applyBorder="1" applyAlignment="1" applyProtection="1">
      <alignment horizontal="center" vertical="center"/>
      <protection hidden="1"/>
    </xf>
    <xf numFmtId="0" fontId="3" fillId="0" borderId="10" xfId="2" applyNumberFormat="1" applyFont="1" applyFill="1" applyBorder="1" applyAlignment="1" applyProtection="1">
      <alignment horizontal="center" vertical="center"/>
      <protection hidden="1"/>
    </xf>
    <xf numFmtId="0" fontId="3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28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30" xfId="2" applyNumberFormat="1" applyFont="1" applyFill="1" applyBorder="1" applyAlignment="1" applyProtection="1">
      <alignment horizontal="center" vertical="center"/>
      <protection hidden="1"/>
    </xf>
    <xf numFmtId="0" fontId="3" fillId="0" borderId="29" xfId="2" applyNumberFormat="1" applyFont="1" applyFill="1" applyBorder="1" applyAlignment="1" applyProtection="1">
      <alignment horizontal="center" vertical="center"/>
      <protection hidden="1"/>
    </xf>
    <xf numFmtId="0" fontId="4" fillId="0" borderId="10" xfId="2" applyFont="1" applyBorder="1" applyAlignment="1" applyProtection="1">
      <alignment horizontal="center"/>
      <protection hidden="1"/>
    </xf>
    <xf numFmtId="0" fontId="4" fillId="0" borderId="11" xfId="2" applyFont="1" applyBorder="1" applyAlignment="1" applyProtection="1">
      <alignment horizontal="center"/>
      <protection hidden="1"/>
    </xf>
  </cellXfs>
  <cellStyles count="12">
    <cellStyle name="Обычный" xfId="0" builtinId="0"/>
    <cellStyle name="Обычный 2" xfId="1"/>
    <cellStyle name="Обычный 2 2" xfId="2"/>
    <cellStyle name="Обычный 2 21" xfId="9"/>
    <cellStyle name="Обычный 2 23" xfId="10"/>
    <cellStyle name="Обычный 2 3" xfId="3"/>
    <cellStyle name="Обычный 2 30" xfId="11"/>
    <cellStyle name="Обычный 2 4" xfId="4"/>
    <cellStyle name="Обычный 2 5" xfId="5"/>
    <cellStyle name="Обычный 2 6" xfId="6"/>
    <cellStyle name="Обычный 2 7" xfId="7"/>
    <cellStyle name="Обычн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5"/>
  <sheetViews>
    <sheetView showGridLines="0" tabSelected="1" topLeftCell="A79" zoomScale="90" zoomScaleNormal="90" workbookViewId="0">
      <selection activeCell="R51" sqref="R51"/>
    </sheetView>
  </sheetViews>
  <sheetFormatPr defaultRowHeight="15"/>
  <cols>
    <col min="1" max="1" width="0.7109375" customWidth="1"/>
    <col min="2" max="2" width="0.7109375" style="11" customWidth="1"/>
    <col min="3" max="3" width="1.42578125" style="11" customWidth="1"/>
    <col min="4" max="6" width="9.140625" style="11"/>
    <col min="7" max="7" width="5.28515625" style="11" customWidth="1"/>
    <col min="8" max="11" width="9.140625" style="11" hidden="1" customWidth="1"/>
    <col min="12" max="12" width="12.85546875" style="11" customWidth="1"/>
    <col min="13" max="13" width="6.42578125" style="11" customWidth="1"/>
    <col min="14" max="14" width="6.7109375" style="11" customWidth="1"/>
    <col min="15" max="15" width="7.28515625" style="11" customWidth="1"/>
    <col min="16" max="16" width="11.7109375" style="11" customWidth="1"/>
    <col min="17" max="17" width="15.42578125" style="11" hidden="1" customWidth="1"/>
    <col min="18" max="20" width="14.28515625" style="11" customWidth="1"/>
    <col min="21" max="21" width="14.28515625" customWidth="1"/>
  </cols>
  <sheetData>
    <row r="1" spans="1:23">
      <c r="S1" s="1" t="s">
        <v>5</v>
      </c>
      <c r="T1" s="12"/>
    </row>
    <row r="2" spans="1:23">
      <c r="S2" s="1" t="s">
        <v>25</v>
      </c>
      <c r="T2" s="12"/>
    </row>
    <row r="3" spans="1:23">
      <c r="S3" s="1" t="s">
        <v>55</v>
      </c>
      <c r="T3" s="12"/>
    </row>
    <row r="4" spans="1:23">
      <c r="S4" s="2" t="s">
        <v>65</v>
      </c>
      <c r="T4" s="12"/>
    </row>
    <row r="5" spans="1:23">
      <c r="S5" s="2"/>
      <c r="T5" s="12"/>
    </row>
    <row r="7" spans="1:23" ht="51" customHeight="1">
      <c r="A7" s="58" t="s">
        <v>56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13"/>
      <c r="V7" s="13"/>
      <c r="W7" s="13"/>
    </row>
    <row r="8" spans="1:23" ht="15.75" thickBot="1"/>
    <row r="9" spans="1:23" ht="15.75" customHeight="1" thickBot="1">
      <c r="B9" s="59" t="s">
        <v>4</v>
      </c>
      <c r="C9" s="60"/>
      <c r="D9" s="60"/>
      <c r="E9" s="60"/>
      <c r="F9" s="60"/>
      <c r="G9" s="60"/>
      <c r="H9" s="60"/>
      <c r="I9" s="60"/>
      <c r="J9" s="60"/>
      <c r="K9" s="61"/>
      <c r="L9" s="65" t="s">
        <v>3</v>
      </c>
      <c r="M9" s="65" t="s">
        <v>2</v>
      </c>
      <c r="N9" s="65" t="s">
        <v>1</v>
      </c>
      <c r="O9" s="66" t="s">
        <v>0</v>
      </c>
      <c r="P9" s="71" t="s">
        <v>66</v>
      </c>
      <c r="Q9" s="67">
        <v>2021</v>
      </c>
      <c r="R9" s="67">
        <v>2021</v>
      </c>
      <c r="S9" s="69">
        <v>2022</v>
      </c>
      <c r="T9" s="69">
        <v>2023</v>
      </c>
    </row>
    <row r="10" spans="1:23" ht="8.25" customHeight="1" thickBot="1">
      <c r="B10" s="62"/>
      <c r="C10" s="63"/>
      <c r="D10" s="63"/>
      <c r="E10" s="63"/>
      <c r="F10" s="63"/>
      <c r="G10" s="63"/>
      <c r="H10" s="63"/>
      <c r="I10" s="63"/>
      <c r="J10" s="63"/>
      <c r="K10" s="64"/>
      <c r="L10" s="65"/>
      <c r="M10" s="65"/>
      <c r="N10" s="65"/>
      <c r="O10" s="66"/>
      <c r="P10" s="72"/>
      <c r="Q10" s="68"/>
      <c r="R10" s="68"/>
      <c r="S10" s="70"/>
      <c r="T10" s="70"/>
    </row>
    <row r="11" spans="1:23" ht="76.5" customHeight="1">
      <c r="B11" s="56" t="s">
        <v>39</v>
      </c>
      <c r="C11" s="56"/>
      <c r="D11" s="56"/>
      <c r="E11" s="56"/>
      <c r="F11" s="56"/>
      <c r="G11" s="56"/>
      <c r="H11" s="56"/>
      <c r="I11" s="56"/>
      <c r="J11" s="56"/>
      <c r="K11" s="57"/>
      <c r="L11" s="21">
        <v>6500000000</v>
      </c>
      <c r="M11" s="22">
        <v>0</v>
      </c>
      <c r="N11" s="22">
        <v>0</v>
      </c>
      <c r="O11" s="23">
        <v>0</v>
      </c>
      <c r="P11" s="3">
        <f>R11-Q11</f>
        <v>35559.989999999292</v>
      </c>
      <c r="Q11" s="3">
        <f>Q12+Q35+Q41+Q46+Q51+Q60+Q81+Q31</f>
        <v>8131881.0899999999</v>
      </c>
      <c r="R11" s="3">
        <f>R12+R35+R41+R46+R51+R60+R81+R31</f>
        <v>8167441.0799999991</v>
      </c>
      <c r="S11" s="3">
        <f>S12+S35+S41+S46+S51+S60+S81+S31</f>
        <v>5054200</v>
      </c>
      <c r="T11" s="3">
        <f>T12+T35+T41+T46+T51+T60+T81+T31</f>
        <v>5002300</v>
      </c>
    </row>
    <row r="12" spans="1:23" ht="38.25" customHeight="1">
      <c r="B12" s="14"/>
      <c r="C12" s="41" t="s">
        <v>46</v>
      </c>
      <c r="D12" s="41"/>
      <c r="E12" s="41"/>
      <c r="F12" s="41"/>
      <c r="G12" s="41"/>
      <c r="H12" s="41"/>
      <c r="I12" s="41"/>
      <c r="J12" s="41"/>
      <c r="K12" s="42"/>
      <c r="L12" s="8">
        <v>6510000000</v>
      </c>
      <c r="M12" s="24">
        <v>0</v>
      </c>
      <c r="N12" s="24">
        <v>0</v>
      </c>
      <c r="O12" s="25">
        <v>0</v>
      </c>
      <c r="P12" s="3">
        <f>R12-Q12</f>
        <v>104452.46999999997</v>
      </c>
      <c r="Q12" s="3">
        <f>Q16+Q20+Q21+Q22+Q24+Q23+Q25</f>
        <v>1946466.08</v>
      </c>
      <c r="R12" s="3">
        <f>R16+R20+R21+R22+R24+R23+R25+R28</f>
        <v>2050918.55</v>
      </c>
      <c r="S12" s="3">
        <f t="shared" ref="S12:T12" si="0">S16+S20+S21+S22+S24+S23+S25</f>
        <v>2037770</v>
      </c>
      <c r="T12" s="3">
        <f t="shared" si="0"/>
        <v>2037770</v>
      </c>
    </row>
    <row r="13" spans="1:23" ht="18" customHeight="1">
      <c r="B13" s="40" t="s">
        <v>27</v>
      </c>
      <c r="C13" s="40"/>
      <c r="D13" s="40"/>
      <c r="E13" s="40"/>
      <c r="F13" s="40"/>
      <c r="G13" s="40"/>
      <c r="H13" s="40"/>
      <c r="I13" s="40"/>
      <c r="J13" s="40"/>
      <c r="K13" s="37"/>
      <c r="L13" s="8">
        <v>6510010010</v>
      </c>
      <c r="M13" s="24">
        <v>0</v>
      </c>
      <c r="N13" s="24">
        <v>0</v>
      </c>
      <c r="O13" s="25" t="s">
        <v>43</v>
      </c>
      <c r="P13" s="3">
        <f t="shared" ref="P13:P26" si="1">R13-Q13</f>
        <v>-13198.069999999949</v>
      </c>
      <c r="Q13" s="4">
        <v>580000</v>
      </c>
      <c r="R13" s="4">
        <v>566801.93000000005</v>
      </c>
      <c r="S13" s="4">
        <v>680000</v>
      </c>
      <c r="T13" s="4">
        <v>680000</v>
      </c>
    </row>
    <row r="14" spans="1:23" ht="15" customHeight="1">
      <c r="B14" s="32" t="s">
        <v>26</v>
      </c>
      <c r="C14" s="32"/>
      <c r="D14" s="32"/>
      <c r="E14" s="32"/>
      <c r="F14" s="32"/>
      <c r="G14" s="32"/>
      <c r="H14" s="32"/>
      <c r="I14" s="32"/>
      <c r="J14" s="32"/>
      <c r="K14" s="33"/>
      <c r="L14" s="9">
        <v>6510010010</v>
      </c>
      <c r="M14" s="26">
        <v>1</v>
      </c>
      <c r="N14" s="26">
        <v>0</v>
      </c>
      <c r="O14" s="27" t="s">
        <v>43</v>
      </c>
      <c r="P14" s="3">
        <f t="shared" si="1"/>
        <v>-13198.069999999949</v>
      </c>
      <c r="Q14" s="4">
        <v>580000</v>
      </c>
      <c r="R14" s="4">
        <v>566801.93000000005</v>
      </c>
      <c r="S14" s="4">
        <v>680000</v>
      </c>
      <c r="T14" s="4">
        <v>680000</v>
      </c>
    </row>
    <row r="15" spans="1:23" ht="36" customHeight="1">
      <c r="B15" s="32" t="s">
        <v>47</v>
      </c>
      <c r="C15" s="32"/>
      <c r="D15" s="32"/>
      <c r="E15" s="32"/>
      <c r="F15" s="32"/>
      <c r="G15" s="32"/>
      <c r="H15" s="32"/>
      <c r="I15" s="32"/>
      <c r="J15" s="32"/>
      <c r="K15" s="33"/>
      <c r="L15" s="9">
        <v>6510010010</v>
      </c>
      <c r="M15" s="26">
        <v>1</v>
      </c>
      <c r="N15" s="26">
        <v>2</v>
      </c>
      <c r="O15" s="27" t="s">
        <v>43</v>
      </c>
      <c r="P15" s="3">
        <f t="shared" si="1"/>
        <v>-13198.069999999949</v>
      </c>
      <c r="Q15" s="4">
        <v>580000</v>
      </c>
      <c r="R15" s="4">
        <v>566801.93000000005</v>
      </c>
      <c r="S15" s="4">
        <v>680000</v>
      </c>
      <c r="T15" s="4">
        <v>680000</v>
      </c>
    </row>
    <row r="16" spans="1:23" ht="26.25" customHeight="1">
      <c r="B16" s="32" t="s">
        <v>6</v>
      </c>
      <c r="C16" s="32"/>
      <c r="D16" s="32"/>
      <c r="E16" s="32"/>
      <c r="F16" s="32"/>
      <c r="G16" s="32"/>
      <c r="H16" s="32"/>
      <c r="I16" s="32"/>
      <c r="J16" s="32"/>
      <c r="K16" s="33"/>
      <c r="L16" s="9">
        <v>6510010010</v>
      </c>
      <c r="M16" s="26">
        <v>1</v>
      </c>
      <c r="N16" s="26">
        <v>2</v>
      </c>
      <c r="O16" s="27" t="s">
        <v>48</v>
      </c>
      <c r="P16" s="3">
        <f t="shared" si="1"/>
        <v>-13198.069999999949</v>
      </c>
      <c r="Q16" s="4">
        <v>580000</v>
      </c>
      <c r="R16" s="4">
        <v>566801.93000000005</v>
      </c>
      <c r="S16" s="4">
        <v>680000</v>
      </c>
      <c r="T16" s="4">
        <v>680000</v>
      </c>
    </row>
    <row r="17" spans="2:20" ht="27.75" customHeight="1">
      <c r="B17" s="40" t="s">
        <v>8</v>
      </c>
      <c r="C17" s="40"/>
      <c r="D17" s="40"/>
      <c r="E17" s="40"/>
      <c r="F17" s="40"/>
      <c r="G17" s="40"/>
      <c r="H17" s="40"/>
      <c r="I17" s="40"/>
      <c r="J17" s="40"/>
      <c r="K17" s="37"/>
      <c r="L17" s="8">
        <v>6510010020</v>
      </c>
      <c r="M17" s="24">
        <v>0</v>
      </c>
      <c r="N17" s="24">
        <v>0</v>
      </c>
      <c r="O17" s="25" t="s">
        <v>43</v>
      </c>
      <c r="P17" s="3">
        <f t="shared" si="1"/>
        <v>117650.54000000004</v>
      </c>
      <c r="Q17" s="3">
        <v>1366466.08</v>
      </c>
      <c r="R17" s="3">
        <f>R19</f>
        <v>1484116.62</v>
      </c>
      <c r="S17" s="3">
        <v>1357770</v>
      </c>
      <c r="T17" s="3">
        <v>1357770</v>
      </c>
    </row>
    <row r="18" spans="2:20">
      <c r="B18" s="32" t="s">
        <v>26</v>
      </c>
      <c r="C18" s="32"/>
      <c r="D18" s="32"/>
      <c r="E18" s="32"/>
      <c r="F18" s="32"/>
      <c r="G18" s="32"/>
      <c r="H18" s="32"/>
      <c r="I18" s="32"/>
      <c r="J18" s="32"/>
      <c r="K18" s="33"/>
      <c r="L18" s="9">
        <v>6510010020</v>
      </c>
      <c r="M18" s="26">
        <v>1</v>
      </c>
      <c r="N18" s="26">
        <v>0</v>
      </c>
      <c r="O18" s="27">
        <v>0</v>
      </c>
      <c r="P18" s="3">
        <f t="shared" si="1"/>
        <v>117650.54000000004</v>
      </c>
      <c r="Q18" s="4">
        <v>1366466.08</v>
      </c>
      <c r="R18" s="3">
        <f>R19</f>
        <v>1484116.62</v>
      </c>
      <c r="S18" s="4">
        <v>1357770</v>
      </c>
      <c r="T18" s="4">
        <v>1357770</v>
      </c>
    </row>
    <row r="19" spans="2:20" ht="60.75" customHeight="1">
      <c r="B19" s="32" t="s">
        <v>7</v>
      </c>
      <c r="C19" s="32"/>
      <c r="D19" s="32"/>
      <c r="E19" s="32"/>
      <c r="F19" s="32"/>
      <c r="G19" s="32"/>
      <c r="H19" s="32"/>
      <c r="I19" s="32"/>
      <c r="J19" s="32"/>
      <c r="K19" s="33"/>
      <c r="L19" s="9">
        <v>6510010020</v>
      </c>
      <c r="M19" s="26">
        <v>1</v>
      </c>
      <c r="N19" s="26">
        <v>4</v>
      </c>
      <c r="O19" s="27" t="s">
        <v>43</v>
      </c>
      <c r="P19" s="3">
        <f t="shared" si="1"/>
        <v>117650.54000000004</v>
      </c>
      <c r="Q19" s="4">
        <f>Q20+Q21+Q22+Q23+Q24+Q25</f>
        <v>1366466.08</v>
      </c>
      <c r="R19" s="3">
        <v>1484116.62</v>
      </c>
      <c r="S19" s="4">
        <f t="shared" ref="S19:T19" si="2">S20+S21+S22+S23+S24+S25</f>
        <v>1357770</v>
      </c>
      <c r="T19" s="4">
        <f t="shared" si="2"/>
        <v>1357770</v>
      </c>
    </row>
    <row r="20" spans="2:20" ht="26.25" customHeight="1">
      <c r="B20" s="32" t="s">
        <v>6</v>
      </c>
      <c r="C20" s="32"/>
      <c r="D20" s="32"/>
      <c r="E20" s="32"/>
      <c r="F20" s="32"/>
      <c r="G20" s="32"/>
      <c r="H20" s="32"/>
      <c r="I20" s="32"/>
      <c r="J20" s="32"/>
      <c r="K20" s="33"/>
      <c r="L20" s="9">
        <v>6510010020</v>
      </c>
      <c r="M20" s="26">
        <v>1</v>
      </c>
      <c r="N20" s="26">
        <v>4</v>
      </c>
      <c r="O20" s="27" t="s">
        <v>48</v>
      </c>
      <c r="P20" s="3">
        <f t="shared" si="1"/>
        <v>46527.170000000042</v>
      </c>
      <c r="Q20" s="4">
        <v>885315.7</v>
      </c>
      <c r="R20" s="4">
        <v>931842.87</v>
      </c>
      <c r="S20" s="4">
        <v>986000</v>
      </c>
      <c r="T20" s="4">
        <v>986000</v>
      </c>
    </row>
    <row r="21" spans="2:20" ht="37.5" customHeight="1">
      <c r="B21" s="32" t="s">
        <v>13</v>
      </c>
      <c r="C21" s="32"/>
      <c r="D21" s="32"/>
      <c r="E21" s="32"/>
      <c r="F21" s="32"/>
      <c r="G21" s="32"/>
      <c r="H21" s="32"/>
      <c r="I21" s="32"/>
      <c r="J21" s="32"/>
      <c r="K21" s="33"/>
      <c r="L21" s="9">
        <v>6510010020</v>
      </c>
      <c r="M21" s="26">
        <v>1</v>
      </c>
      <c r="N21" s="26">
        <v>4</v>
      </c>
      <c r="O21" s="27" t="s">
        <v>49</v>
      </c>
      <c r="P21" s="3">
        <f t="shared" si="1"/>
        <v>41820.01999999996</v>
      </c>
      <c r="Q21" s="4">
        <v>408385.34</v>
      </c>
      <c r="R21" s="4">
        <v>450205.36</v>
      </c>
      <c r="S21" s="4">
        <v>324570</v>
      </c>
      <c r="T21" s="4">
        <v>333570</v>
      </c>
    </row>
    <row r="22" spans="2:20" ht="17.25" customHeight="1">
      <c r="B22" s="32" t="s">
        <v>10</v>
      </c>
      <c r="C22" s="32"/>
      <c r="D22" s="32"/>
      <c r="E22" s="32"/>
      <c r="F22" s="32"/>
      <c r="G22" s="32"/>
      <c r="H22" s="32"/>
      <c r="I22" s="32"/>
      <c r="J22" s="32"/>
      <c r="K22" s="33"/>
      <c r="L22" s="9">
        <v>6510010020</v>
      </c>
      <c r="M22" s="26">
        <v>1</v>
      </c>
      <c r="N22" s="26">
        <v>4</v>
      </c>
      <c r="O22" s="27" t="s">
        <v>28</v>
      </c>
      <c r="P22" s="3">
        <f t="shared" si="1"/>
        <v>0</v>
      </c>
      <c r="Q22" s="4">
        <v>27200</v>
      </c>
      <c r="R22" s="4">
        <v>27200</v>
      </c>
      <c r="S22" s="4">
        <v>27200</v>
      </c>
      <c r="T22" s="4">
        <v>27200</v>
      </c>
    </row>
    <row r="23" spans="2:20" ht="17.25" customHeight="1">
      <c r="B23" s="32" t="s">
        <v>58</v>
      </c>
      <c r="C23" s="32"/>
      <c r="D23" s="32"/>
      <c r="E23" s="32"/>
      <c r="F23" s="32"/>
      <c r="G23" s="32"/>
      <c r="H23" s="32"/>
      <c r="I23" s="32"/>
      <c r="J23" s="32"/>
      <c r="K23" s="33"/>
      <c r="L23" s="9">
        <v>6510010020</v>
      </c>
      <c r="M23" s="26">
        <v>1</v>
      </c>
      <c r="N23" s="26">
        <v>4</v>
      </c>
      <c r="O23" s="27">
        <v>830</v>
      </c>
      <c r="P23" s="3">
        <f t="shared" si="1"/>
        <v>0</v>
      </c>
      <c r="Q23" s="4">
        <v>1000</v>
      </c>
      <c r="R23" s="4">
        <v>1000</v>
      </c>
      <c r="S23" s="4"/>
      <c r="T23" s="4"/>
    </row>
    <row r="24" spans="2:20">
      <c r="B24" s="32" t="s">
        <v>9</v>
      </c>
      <c r="C24" s="32"/>
      <c r="D24" s="32"/>
      <c r="E24" s="32"/>
      <c r="F24" s="32"/>
      <c r="G24" s="32"/>
      <c r="H24" s="32"/>
      <c r="I24" s="32"/>
      <c r="J24" s="32"/>
      <c r="K24" s="33"/>
      <c r="L24" s="9">
        <v>6510010020</v>
      </c>
      <c r="M24" s="26">
        <v>1</v>
      </c>
      <c r="N24" s="26">
        <v>4</v>
      </c>
      <c r="O24" s="27" t="s">
        <v>45</v>
      </c>
      <c r="P24" s="3">
        <f t="shared" si="1"/>
        <v>-265.65000000000146</v>
      </c>
      <c r="Q24" s="4">
        <v>9065.0400000000009</v>
      </c>
      <c r="R24" s="4">
        <v>8799.39</v>
      </c>
      <c r="S24" s="4">
        <v>20000</v>
      </c>
      <c r="T24" s="4">
        <v>11000</v>
      </c>
    </row>
    <row r="25" spans="2:20" ht="101.25" customHeight="1">
      <c r="B25" s="34" t="s">
        <v>40</v>
      </c>
      <c r="C25" s="35"/>
      <c r="D25" s="35"/>
      <c r="E25" s="35"/>
      <c r="F25" s="35"/>
      <c r="G25" s="36"/>
      <c r="H25" s="16"/>
      <c r="I25" s="16"/>
      <c r="J25" s="16"/>
      <c r="K25" s="7"/>
      <c r="L25" s="9">
        <v>6510015010</v>
      </c>
      <c r="M25" s="26">
        <v>1</v>
      </c>
      <c r="N25" s="26">
        <v>4</v>
      </c>
      <c r="O25" s="27">
        <v>0</v>
      </c>
      <c r="P25" s="3">
        <f t="shared" si="1"/>
        <v>0</v>
      </c>
      <c r="Q25" s="4">
        <v>35500</v>
      </c>
      <c r="R25" s="4">
        <v>35500</v>
      </c>
      <c r="S25" s="4"/>
      <c r="T25" s="4"/>
    </row>
    <row r="26" spans="2:20" ht="13.5" customHeight="1">
      <c r="B26" s="32" t="s">
        <v>10</v>
      </c>
      <c r="C26" s="32"/>
      <c r="D26" s="32"/>
      <c r="E26" s="32"/>
      <c r="F26" s="32"/>
      <c r="G26" s="32"/>
      <c r="H26" s="16"/>
      <c r="I26" s="16"/>
      <c r="J26" s="16"/>
      <c r="K26" s="7"/>
      <c r="L26" s="9">
        <v>6510015010</v>
      </c>
      <c r="M26" s="26">
        <v>1</v>
      </c>
      <c r="N26" s="26">
        <v>4</v>
      </c>
      <c r="O26" s="27">
        <v>540</v>
      </c>
      <c r="P26" s="3">
        <f t="shared" si="1"/>
        <v>0</v>
      </c>
      <c r="Q26" s="4">
        <v>35500</v>
      </c>
      <c r="R26" s="4">
        <v>35500</v>
      </c>
      <c r="S26" s="4"/>
      <c r="T26" s="4"/>
    </row>
    <row r="27" spans="2:20" ht="33" customHeight="1">
      <c r="B27" s="32" t="s">
        <v>68</v>
      </c>
      <c r="C27" s="32"/>
      <c r="D27" s="32"/>
      <c r="E27" s="32"/>
      <c r="F27" s="32"/>
      <c r="G27" s="32"/>
      <c r="H27" s="32"/>
      <c r="I27" s="32"/>
      <c r="J27" s="32"/>
      <c r="K27" s="33"/>
      <c r="L27" s="9">
        <v>6510097060</v>
      </c>
      <c r="M27" s="26">
        <v>0</v>
      </c>
      <c r="N27" s="26">
        <v>0</v>
      </c>
      <c r="O27" s="27">
        <v>0</v>
      </c>
      <c r="P27" s="27">
        <f>R27-Q27</f>
        <v>29569</v>
      </c>
      <c r="Q27" s="4"/>
      <c r="R27" s="4">
        <v>29569</v>
      </c>
      <c r="S27" s="4"/>
      <c r="T27" s="4"/>
    </row>
    <row r="28" spans="2:20">
      <c r="B28" s="32" t="s">
        <v>26</v>
      </c>
      <c r="C28" s="32"/>
      <c r="D28" s="32"/>
      <c r="E28" s="32"/>
      <c r="F28" s="32"/>
      <c r="G28" s="32"/>
      <c r="H28" s="32"/>
      <c r="I28" s="32"/>
      <c r="J28" s="32"/>
      <c r="K28" s="33"/>
      <c r="L28" s="9">
        <v>6510097060</v>
      </c>
      <c r="M28" s="26">
        <v>1</v>
      </c>
      <c r="N28" s="26">
        <v>0</v>
      </c>
      <c r="O28" s="27">
        <v>0</v>
      </c>
      <c r="P28" s="27">
        <f t="shared" ref="P28:P94" si="3">R28-Q28</f>
        <v>29569</v>
      </c>
      <c r="Q28" s="4"/>
      <c r="R28" s="4">
        <v>29569</v>
      </c>
      <c r="S28" s="4"/>
      <c r="T28" s="4"/>
    </row>
    <row r="29" spans="2:20" ht="62.25" customHeight="1">
      <c r="B29" s="32" t="s">
        <v>7</v>
      </c>
      <c r="C29" s="32"/>
      <c r="D29" s="32"/>
      <c r="E29" s="32"/>
      <c r="F29" s="32"/>
      <c r="G29" s="32"/>
      <c r="H29" s="32"/>
      <c r="I29" s="32"/>
      <c r="J29" s="32"/>
      <c r="K29" s="33"/>
      <c r="L29" s="9">
        <v>6510097060</v>
      </c>
      <c r="M29" s="26">
        <v>1</v>
      </c>
      <c r="N29" s="26">
        <v>4</v>
      </c>
      <c r="O29" s="27" t="s">
        <v>43</v>
      </c>
      <c r="P29" s="27">
        <f t="shared" si="3"/>
        <v>29569</v>
      </c>
      <c r="Q29" s="4"/>
      <c r="R29" s="4">
        <v>29569</v>
      </c>
      <c r="S29" s="4"/>
      <c r="T29" s="4"/>
    </row>
    <row r="30" spans="2:20" ht="29.25" customHeight="1">
      <c r="B30" s="32" t="s">
        <v>67</v>
      </c>
      <c r="C30" s="32"/>
      <c r="D30" s="32"/>
      <c r="E30" s="32"/>
      <c r="F30" s="32"/>
      <c r="G30" s="32"/>
      <c r="H30" s="32"/>
      <c r="I30" s="32"/>
      <c r="J30" s="32"/>
      <c r="K30" s="33"/>
      <c r="L30" s="9">
        <v>6510097060</v>
      </c>
      <c r="M30" s="26">
        <v>1</v>
      </c>
      <c r="N30" s="26">
        <v>4</v>
      </c>
      <c r="O30" s="27" t="s">
        <v>49</v>
      </c>
      <c r="P30" s="27">
        <f t="shared" si="3"/>
        <v>29569</v>
      </c>
      <c r="Q30" s="4"/>
      <c r="R30" s="4">
        <v>29569</v>
      </c>
      <c r="S30" s="4"/>
      <c r="T30" s="4"/>
    </row>
    <row r="31" spans="2:20" ht="50.25" customHeight="1">
      <c r="B31" s="40" t="s">
        <v>30</v>
      </c>
      <c r="C31" s="40"/>
      <c r="D31" s="40"/>
      <c r="E31" s="40"/>
      <c r="F31" s="40"/>
      <c r="G31" s="40"/>
      <c r="H31" s="40"/>
      <c r="I31" s="40"/>
      <c r="J31" s="40"/>
      <c r="K31" s="37"/>
      <c r="L31" s="8">
        <v>6510010080</v>
      </c>
      <c r="M31" s="24">
        <v>0</v>
      </c>
      <c r="N31" s="24">
        <v>0</v>
      </c>
      <c r="O31" s="25" t="s">
        <v>43</v>
      </c>
      <c r="P31" s="27">
        <f t="shared" si="3"/>
        <v>0</v>
      </c>
      <c r="Q31" s="3">
        <v>22200</v>
      </c>
      <c r="R31" s="3">
        <v>22200</v>
      </c>
      <c r="S31" s="3">
        <v>22200</v>
      </c>
      <c r="T31" s="3">
        <v>22200</v>
      </c>
    </row>
    <row r="32" spans="2:20">
      <c r="B32" s="32" t="s">
        <v>26</v>
      </c>
      <c r="C32" s="32"/>
      <c r="D32" s="32"/>
      <c r="E32" s="32"/>
      <c r="F32" s="32"/>
      <c r="G32" s="32"/>
      <c r="H32" s="32"/>
      <c r="I32" s="32"/>
      <c r="J32" s="32"/>
      <c r="K32" s="33"/>
      <c r="L32" s="9">
        <v>6510010080</v>
      </c>
      <c r="M32" s="26">
        <v>1</v>
      </c>
      <c r="N32" s="26">
        <v>0</v>
      </c>
      <c r="O32" s="27" t="s">
        <v>43</v>
      </c>
      <c r="P32" s="27">
        <f t="shared" si="3"/>
        <v>0</v>
      </c>
      <c r="Q32" s="4">
        <v>22200</v>
      </c>
      <c r="R32" s="4">
        <v>22200</v>
      </c>
      <c r="S32" s="4">
        <v>22200</v>
      </c>
      <c r="T32" s="4">
        <v>22200</v>
      </c>
    </row>
    <row r="33" spans="2:20" ht="48.75" customHeight="1">
      <c r="B33" s="32" t="s">
        <v>29</v>
      </c>
      <c r="C33" s="32"/>
      <c r="D33" s="32"/>
      <c r="E33" s="32"/>
      <c r="F33" s="32"/>
      <c r="G33" s="32"/>
      <c r="H33" s="32"/>
      <c r="I33" s="32"/>
      <c r="J33" s="32"/>
      <c r="K33" s="33"/>
      <c r="L33" s="9">
        <v>6510010080</v>
      </c>
      <c r="M33" s="26">
        <v>1</v>
      </c>
      <c r="N33" s="26">
        <v>6</v>
      </c>
      <c r="O33" s="27" t="s">
        <v>43</v>
      </c>
      <c r="P33" s="27">
        <f t="shared" si="3"/>
        <v>0</v>
      </c>
      <c r="Q33" s="4">
        <v>22200</v>
      </c>
      <c r="R33" s="4">
        <v>22200</v>
      </c>
      <c r="S33" s="4">
        <v>22200</v>
      </c>
      <c r="T33" s="4">
        <v>22200</v>
      </c>
    </row>
    <row r="34" spans="2:20">
      <c r="B34" s="32" t="s">
        <v>10</v>
      </c>
      <c r="C34" s="32"/>
      <c r="D34" s="32"/>
      <c r="E34" s="32"/>
      <c r="F34" s="32"/>
      <c r="G34" s="32"/>
      <c r="H34" s="32"/>
      <c r="I34" s="32"/>
      <c r="J34" s="32"/>
      <c r="K34" s="33"/>
      <c r="L34" s="9">
        <v>6510010080</v>
      </c>
      <c r="M34" s="26">
        <v>1</v>
      </c>
      <c r="N34" s="26">
        <v>6</v>
      </c>
      <c r="O34" s="27" t="s">
        <v>28</v>
      </c>
      <c r="P34" s="27">
        <f t="shared" si="3"/>
        <v>0</v>
      </c>
      <c r="Q34" s="4">
        <v>22200</v>
      </c>
      <c r="R34" s="4">
        <v>22200</v>
      </c>
      <c r="S34" s="4">
        <v>22200</v>
      </c>
      <c r="T34" s="4">
        <v>22200</v>
      </c>
    </row>
    <row r="35" spans="2:20" ht="54" customHeight="1">
      <c r="B35" s="15"/>
      <c r="C35" s="54" t="s">
        <v>50</v>
      </c>
      <c r="D35" s="55"/>
      <c r="E35" s="55"/>
      <c r="F35" s="55"/>
      <c r="G35" s="55"/>
      <c r="H35" s="5"/>
      <c r="I35" s="5"/>
      <c r="J35" s="5"/>
      <c r="K35" s="6"/>
      <c r="L35" s="8">
        <v>6520000000</v>
      </c>
      <c r="M35" s="24">
        <v>0</v>
      </c>
      <c r="N35" s="24">
        <v>0</v>
      </c>
      <c r="O35" s="25">
        <v>0</v>
      </c>
      <c r="P35" s="27">
        <f t="shared" si="3"/>
        <v>0</v>
      </c>
      <c r="Q35" s="3">
        <v>102000</v>
      </c>
      <c r="R35" s="3">
        <v>102000</v>
      </c>
      <c r="S35" s="3">
        <v>103000</v>
      </c>
      <c r="T35" s="3">
        <v>107100</v>
      </c>
    </row>
    <row r="36" spans="2:20" ht="38.25" customHeight="1">
      <c r="B36" s="40" t="s">
        <v>31</v>
      </c>
      <c r="C36" s="40"/>
      <c r="D36" s="40"/>
      <c r="E36" s="40"/>
      <c r="F36" s="40"/>
      <c r="G36" s="40"/>
      <c r="H36" s="40"/>
      <c r="I36" s="40"/>
      <c r="J36" s="40"/>
      <c r="K36" s="37"/>
      <c r="L36" s="8">
        <v>6520051180</v>
      </c>
      <c r="M36" s="24">
        <v>0</v>
      </c>
      <c r="N36" s="24">
        <v>0</v>
      </c>
      <c r="O36" s="25" t="s">
        <v>43</v>
      </c>
      <c r="P36" s="27">
        <f t="shared" si="3"/>
        <v>0</v>
      </c>
      <c r="Q36" s="3">
        <v>102000</v>
      </c>
      <c r="R36" s="3">
        <v>102000</v>
      </c>
      <c r="S36" s="3">
        <v>103000</v>
      </c>
      <c r="T36" s="3">
        <v>107100</v>
      </c>
    </row>
    <row r="37" spans="2:20" ht="15.75" customHeight="1">
      <c r="B37" s="32" t="s">
        <v>11</v>
      </c>
      <c r="C37" s="32"/>
      <c r="D37" s="32"/>
      <c r="E37" s="32"/>
      <c r="F37" s="32"/>
      <c r="G37" s="32"/>
      <c r="H37" s="32"/>
      <c r="I37" s="32"/>
      <c r="J37" s="32"/>
      <c r="K37" s="33"/>
      <c r="L37" s="9">
        <v>6520051180</v>
      </c>
      <c r="M37" s="26">
        <v>2</v>
      </c>
      <c r="N37" s="26">
        <v>0</v>
      </c>
      <c r="O37" s="27" t="s">
        <v>43</v>
      </c>
      <c r="P37" s="27">
        <f t="shared" si="3"/>
        <v>0</v>
      </c>
      <c r="Q37" s="4">
        <v>102000</v>
      </c>
      <c r="R37" s="4">
        <v>102000</v>
      </c>
      <c r="S37" s="4">
        <v>103000</v>
      </c>
      <c r="T37" s="4">
        <v>107100</v>
      </c>
    </row>
    <row r="38" spans="2:20" ht="27" customHeight="1">
      <c r="B38" s="32" t="s">
        <v>12</v>
      </c>
      <c r="C38" s="32"/>
      <c r="D38" s="32"/>
      <c r="E38" s="32"/>
      <c r="F38" s="32"/>
      <c r="G38" s="32"/>
      <c r="H38" s="32"/>
      <c r="I38" s="32"/>
      <c r="J38" s="32"/>
      <c r="K38" s="33"/>
      <c r="L38" s="9">
        <v>6520051180</v>
      </c>
      <c r="M38" s="26">
        <v>2</v>
      </c>
      <c r="N38" s="26">
        <v>3</v>
      </c>
      <c r="O38" s="27" t="s">
        <v>43</v>
      </c>
      <c r="P38" s="27">
        <f t="shared" si="3"/>
        <v>0</v>
      </c>
      <c r="Q38" s="4">
        <v>102000</v>
      </c>
      <c r="R38" s="4">
        <v>102000</v>
      </c>
      <c r="S38" s="4">
        <f>S39+S40</f>
        <v>103000</v>
      </c>
      <c r="T38" s="4">
        <f>T39+T40</f>
        <v>107100</v>
      </c>
    </row>
    <row r="39" spans="2:20" ht="24.75" customHeight="1">
      <c r="B39" s="32" t="s">
        <v>6</v>
      </c>
      <c r="C39" s="32"/>
      <c r="D39" s="32"/>
      <c r="E39" s="32"/>
      <c r="F39" s="32"/>
      <c r="G39" s="32"/>
      <c r="H39" s="32"/>
      <c r="I39" s="32"/>
      <c r="J39" s="32"/>
      <c r="K39" s="33"/>
      <c r="L39" s="9">
        <v>6520051180</v>
      </c>
      <c r="M39" s="26">
        <v>2</v>
      </c>
      <c r="N39" s="26">
        <v>3</v>
      </c>
      <c r="O39" s="27" t="s">
        <v>48</v>
      </c>
      <c r="P39" s="27">
        <f t="shared" si="3"/>
        <v>1408.7899999999936</v>
      </c>
      <c r="Q39" s="4">
        <v>100000</v>
      </c>
      <c r="R39" s="4">
        <v>101408.79</v>
      </c>
      <c r="S39" s="4">
        <v>101000</v>
      </c>
      <c r="T39" s="4">
        <v>105100</v>
      </c>
    </row>
    <row r="40" spans="2:20" ht="35.25" customHeight="1">
      <c r="B40" s="32" t="s">
        <v>13</v>
      </c>
      <c r="C40" s="32"/>
      <c r="D40" s="32"/>
      <c r="E40" s="32"/>
      <c r="F40" s="32"/>
      <c r="G40" s="32"/>
      <c r="H40" s="32"/>
      <c r="I40" s="32"/>
      <c r="J40" s="32"/>
      <c r="K40" s="33"/>
      <c r="L40" s="9">
        <v>6520051180</v>
      </c>
      <c r="M40" s="26">
        <v>2</v>
      </c>
      <c r="N40" s="26">
        <v>3</v>
      </c>
      <c r="O40" s="27" t="s">
        <v>49</v>
      </c>
      <c r="P40" s="27">
        <f t="shared" si="3"/>
        <v>-1408.79</v>
      </c>
      <c r="Q40" s="4">
        <v>2000</v>
      </c>
      <c r="R40" s="4">
        <v>591.21</v>
      </c>
      <c r="S40" s="4">
        <v>2000</v>
      </c>
      <c r="T40" s="4">
        <v>2000</v>
      </c>
    </row>
    <row r="41" spans="2:20" ht="63.75" customHeight="1">
      <c r="B41" s="15"/>
      <c r="C41" s="41" t="s">
        <v>36</v>
      </c>
      <c r="D41" s="41"/>
      <c r="E41" s="41"/>
      <c r="F41" s="41"/>
      <c r="G41" s="41"/>
      <c r="H41" s="41"/>
      <c r="I41" s="41"/>
      <c r="J41" s="41"/>
      <c r="K41" s="42"/>
      <c r="L41" s="8">
        <v>6530000000</v>
      </c>
      <c r="M41" s="24">
        <v>0</v>
      </c>
      <c r="N41" s="24">
        <v>0</v>
      </c>
      <c r="O41" s="25">
        <v>0</v>
      </c>
      <c r="P41" s="27">
        <f t="shared" si="3"/>
        <v>22749.87999999999</v>
      </c>
      <c r="Q41" s="3">
        <f>Q42</f>
        <v>112989.92</v>
      </c>
      <c r="R41" s="4">
        <v>135739.79999999999</v>
      </c>
      <c r="S41" s="3">
        <f t="shared" ref="S41:T41" si="4">S42</f>
        <v>100000</v>
      </c>
      <c r="T41" s="3">
        <f t="shared" si="4"/>
        <v>100000</v>
      </c>
    </row>
    <row r="42" spans="2:20" ht="66.75" customHeight="1">
      <c r="B42" s="40" t="s">
        <v>32</v>
      </c>
      <c r="C42" s="40"/>
      <c r="D42" s="40"/>
      <c r="E42" s="40"/>
      <c r="F42" s="40"/>
      <c r="G42" s="40"/>
      <c r="H42" s="40"/>
      <c r="I42" s="40"/>
      <c r="J42" s="40"/>
      <c r="K42" s="37"/>
      <c r="L42" s="8">
        <v>6530095020</v>
      </c>
      <c r="M42" s="24">
        <v>0</v>
      </c>
      <c r="N42" s="24">
        <v>0</v>
      </c>
      <c r="O42" s="25" t="s">
        <v>43</v>
      </c>
      <c r="P42" s="27">
        <f t="shared" si="3"/>
        <v>22749.87999999999</v>
      </c>
      <c r="Q42" s="3">
        <f>Q43</f>
        <v>112989.92</v>
      </c>
      <c r="R42" s="4">
        <v>135739.79999999999</v>
      </c>
      <c r="S42" s="3">
        <f t="shared" ref="S42:T42" si="5">S43</f>
        <v>100000</v>
      </c>
      <c r="T42" s="3">
        <f t="shared" si="5"/>
        <v>100000</v>
      </c>
    </row>
    <row r="43" spans="2:20" ht="26.25" customHeight="1">
      <c r="B43" s="32" t="s">
        <v>14</v>
      </c>
      <c r="C43" s="32"/>
      <c r="D43" s="32"/>
      <c r="E43" s="32"/>
      <c r="F43" s="32"/>
      <c r="G43" s="32"/>
      <c r="H43" s="32"/>
      <c r="I43" s="32"/>
      <c r="J43" s="32"/>
      <c r="K43" s="33"/>
      <c r="L43" s="9">
        <v>6530095020</v>
      </c>
      <c r="M43" s="26">
        <v>3</v>
      </c>
      <c r="N43" s="26">
        <v>0</v>
      </c>
      <c r="O43" s="27" t="s">
        <v>43</v>
      </c>
      <c r="P43" s="27">
        <f t="shared" si="3"/>
        <v>22749.87999999999</v>
      </c>
      <c r="Q43" s="4">
        <v>112989.92</v>
      </c>
      <c r="R43" s="4">
        <v>135739.79999999999</v>
      </c>
      <c r="S43" s="4">
        <v>100000</v>
      </c>
      <c r="T43" s="4">
        <v>100000</v>
      </c>
    </row>
    <row r="44" spans="2:20" ht="35.25" customHeight="1">
      <c r="B44" s="32" t="s">
        <v>51</v>
      </c>
      <c r="C44" s="32"/>
      <c r="D44" s="32"/>
      <c r="E44" s="32"/>
      <c r="F44" s="32"/>
      <c r="G44" s="32"/>
      <c r="H44" s="32"/>
      <c r="I44" s="32"/>
      <c r="J44" s="32"/>
      <c r="K44" s="33"/>
      <c r="L44" s="9">
        <v>6530095020</v>
      </c>
      <c r="M44" s="26">
        <v>3</v>
      </c>
      <c r="N44" s="26">
        <v>10</v>
      </c>
      <c r="O44" s="27" t="s">
        <v>43</v>
      </c>
      <c r="P44" s="27">
        <f t="shared" si="3"/>
        <v>22749.87999999999</v>
      </c>
      <c r="Q44" s="4">
        <v>112989.92</v>
      </c>
      <c r="R44" s="4">
        <v>135739.79999999999</v>
      </c>
      <c r="S44" s="4">
        <v>100000</v>
      </c>
      <c r="T44" s="4">
        <v>100000</v>
      </c>
    </row>
    <row r="45" spans="2:20" ht="37.5" customHeight="1">
      <c r="B45" s="32" t="s">
        <v>13</v>
      </c>
      <c r="C45" s="32"/>
      <c r="D45" s="32"/>
      <c r="E45" s="32"/>
      <c r="F45" s="32"/>
      <c r="G45" s="32"/>
      <c r="H45" s="32"/>
      <c r="I45" s="32"/>
      <c r="J45" s="32"/>
      <c r="K45" s="33"/>
      <c r="L45" s="9">
        <v>6530095020</v>
      </c>
      <c r="M45" s="26">
        <v>3</v>
      </c>
      <c r="N45" s="26">
        <v>10</v>
      </c>
      <c r="O45" s="27" t="s">
        <v>49</v>
      </c>
      <c r="P45" s="27">
        <f t="shared" si="3"/>
        <v>22749.87999999999</v>
      </c>
      <c r="Q45" s="4">
        <v>112989.92</v>
      </c>
      <c r="R45" s="4">
        <v>135739.79999999999</v>
      </c>
      <c r="S45" s="4">
        <v>100000</v>
      </c>
      <c r="T45" s="4">
        <v>100000</v>
      </c>
    </row>
    <row r="46" spans="2:20" ht="66" customHeight="1">
      <c r="B46" s="15"/>
      <c r="C46" s="41" t="s">
        <v>37</v>
      </c>
      <c r="D46" s="41"/>
      <c r="E46" s="41"/>
      <c r="F46" s="41"/>
      <c r="G46" s="41"/>
      <c r="H46" s="41"/>
      <c r="I46" s="41"/>
      <c r="J46" s="41"/>
      <c r="K46" s="42"/>
      <c r="L46" s="8">
        <v>6540000000</v>
      </c>
      <c r="M46" s="24">
        <v>0</v>
      </c>
      <c r="N46" s="24">
        <v>0</v>
      </c>
      <c r="O46" s="25">
        <v>0</v>
      </c>
      <c r="P46" s="27">
        <f t="shared" si="3"/>
        <v>16404.219999999972</v>
      </c>
      <c r="Q46" s="3">
        <f>Q47</f>
        <v>982755.13</v>
      </c>
      <c r="R46" s="3">
        <f>R47</f>
        <v>999159.35</v>
      </c>
      <c r="S46" s="3">
        <f>S47</f>
        <v>826000</v>
      </c>
      <c r="T46" s="3">
        <f>T47</f>
        <v>859000</v>
      </c>
    </row>
    <row r="47" spans="2:20" ht="51.75" customHeight="1">
      <c r="B47" s="40" t="s">
        <v>52</v>
      </c>
      <c r="C47" s="40"/>
      <c r="D47" s="40"/>
      <c r="E47" s="40"/>
      <c r="F47" s="40"/>
      <c r="G47" s="40"/>
      <c r="H47" s="40"/>
      <c r="I47" s="40"/>
      <c r="J47" s="40"/>
      <c r="K47" s="37"/>
      <c r="L47" s="8">
        <v>6540095280</v>
      </c>
      <c r="M47" s="24">
        <v>0</v>
      </c>
      <c r="N47" s="24">
        <v>0</v>
      </c>
      <c r="O47" s="25" t="s">
        <v>43</v>
      </c>
      <c r="P47" s="27">
        <f t="shared" si="3"/>
        <v>16404.219999999972</v>
      </c>
      <c r="Q47" s="3">
        <f>Q50</f>
        <v>982755.13</v>
      </c>
      <c r="R47" s="3">
        <v>999159.35</v>
      </c>
      <c r="S47" s="3">
        <f t="shared" ref="S47:T47" si="6">S50</f>
        <v>826000</v>
      </c>
      <c r="T47" s="3">
        <f t="shared" si="6"/>
        <v>859000</v>
      </c>
    </row>
    <row r="48" spans="2:20">
      <c r="B48" s="32" t="s">
        <v>15</v>
      </c>
      <c r="C48" s="32"/>
      <c r="D48" s="32"/>
      <c r="E48" s="32"/>
      <c r="F48" s="32"/>
      <c r="G48" s="32"/>
      <c r="H48" s="32"/>
      <c r="I48" s="32"/>
      <c r="J48" s="32"/>
      <c r="K48" s="33"/>
      <c r="L48" s="9">
        <v>6540095280</v>
      </c>
      <c r="M48" s="26">
        <v>4</v>
      </c>
      <c r="N48" s="26">
        <v>0</v>
      </c>
      <c r="O48" s="27" t="s">
        <v>43</v>
      </c>
      <c r="P48" s="27">
        <f t="shared" si="3"/>
        <v>16404.219999999972</v>
      </c>
      <c r="Q48" s="4">
        <f>Q50</f>
        <v>982755.13</v>
      </c>
      <c r="R48" s="3">
        <v>999159.35</v>
      </c>
      <c r="S48" s="4">
        <f t="shared" ref="S48:T48" si="7">S50</f>
        <v>826000</v>
      </c>
      <c r="T48" s="4">
        <f t="shared" si="7"/>
        <v>859000</v>
      </c>
    </row>
    <row r="49" spans="2:20">
      <c r="B49" s="32" t="s">
        <v>16</v>
      </c>
      <c r="C49" s="32"/>
      <c r="D49" s="32"/>
      <c r="E49" s="32"/>
      <c r="F49" s="32"/>
      <c r="G49" s="32"/>
      <c r="H49" s="32"/>
      <c r="I49" s="32"/>
      <c r="J49" s="32"/>
      <c r="K49" s="33"/>
      <c r="L49" s="9">
        <v>6540095280</v>
      </c>
      <c r="M49" s="26">
        <v>4</v>
      </c>
      <c r="N49" s="26">
        <v>9</v>
      </c>
      <c r="O49" s="27" t="s">
        <v>43</v>
      </c>
      <c r="P49" s="27">
        <f t="shared" si="3"/>
        <v>16404.219999999972</v>
      </c>
      <c r="Q49" s="4">
        <f>Q50</f>
        <v>982755.13</v>
      </c>
      <c r="R49" s="3">
        <v>999159.35</v>
      </c>
      <c r="S49" s="4">
        <f t="shared" ref="S49:T49" si="8">S50</f>
        <v>826000</v>
      </c>
      <c r="T49" s="4">
        <f t="shared" si="8"/>
        <v>859000</v>
      </c>
    </row>
    <row r="50" spans="2:20" ht="36" customHeight="1">
      <c r="B50" s="32" t="s">
        <v>13</v>
      </c>
      <c r="C50" s="32"/>
      <c r="D50" s="32"/>
      <c r="E50" s="32"/>
      <c r="F50" s="32"/>
      <c r="G50" s="32"/>
      <c r="H50" s="32"/>
      <c r="I50" s="32"/>
      <c r="J50" s="32"/>
      <c r="K50" s="33"/>
      <c r="L50" s="9">
        <v>6540095280</v>
      </c>
      <c r="M50" s="26">
        <v>4</v>
      </c>
      <c r="N50" s="26">
        <v>9</v>
      </c>
      <c r="O50" s="27" t="s">
        <v>49</v>
      </c>
      <c r="P50" s="27">
        <f t="shared" si="3"/>
        <v>16404.219999999972</v>
      </c>
      <c r="Q50" s="4">
        <v>982755.13</v>
      </c>
      <c r="R50" s="3">
        <v>999159.35</v>
      </c>
      <c r="S50" s="4">
        <v>826000</v>
      </c>
      <c r="T50" s="4">
        <v>859000</v>
      </c>
    </row>
    <row r="51" spans="2:20" ht="53.25" customHeight="1">
      <c r="B51" s="15"/>
      <c r="C51" s="41" t="s">
        <v>54</v>
      </c>
      <c r="D51" s="41"/>
      <c r="E51" s="41"/>
      <c r="F51" s="41"/>
      <c r="G51" s="41"/>
      <c r="H51" s="41"/>
      <c r="I51" s="41"/>
      <c r="J51" s="41"/>
      <c r="K51" s="42"/>
      <c r="L51" s="8">
        <v>6550000000</v>
      </c>
      <c r="M51" s="24">
        <v>0</v>
      </c>
      <c r="N51" s="24">
        <v>0</v>
      </c>
      <c r="O51" s="25">
        <v>0</v>
      </c>
      <c r="P51" s="27">
        <f t="shared" si="3"/>
        <v>-396020.05999999982</v>
      </c>
      <c r="Q51" s="3">
        <f>Q52+Q56</f>
        <v>1183093.6299999999</v>
      </c>
      <c r="R51" s="3">
        <f>R52+R56</f>
        <v>787073.57000000007</v>
      </c>
      <c r="S51" s="3">
        <f t="shared" ref="Q51:T52" si="9">S52</f>
        <v>0</v>
      </c>
      <c r="T51" s="3">
        <f t="shared" si="9"/>
        <v>0</v>
      </c>
    </row>
    <row r="52" spans="2:20" ht="30" customHeight="1">
      <c r="B52" s="32" t="s">
        <v>17</v>
      </c>
      <c r="C52" s="32"/>
      <c r="D52" s="32"/>
      <c r="E52" s="32"/>
      <c r="F52" s="32"/>
      <c r="G52" s="32"/>
      <c r="H52" s="32"/>
      <c r="I52" s="32"/>
      <c r="J52" s="32"/>
      <c r="K52" s="33"/>
      <c r="L52" s="9">
        <v>6550095310</v>
      </c>
      <c r="M52" s="26">
        <v>5</v>
      </c>
      <c r="N52" s="26">
        <v>0</v>
      </c>
      <c r="O52" s="27" t="s">
        <v>43</v>
      </c>
      <c r="P52" s="27">
        <f t="shared" si="3"/>
        <v>-5443.9599999999919</v>
      </c>
      <c r="Q52" s="4">
        <f t="shared" si="9"/>
        <v>193093.63</v>
      </c>
      <c r="R52" s="4">
        <f t="shared" si="9"/>
        <v>187649.67</v>
      </c>
      <c r="S52" s="4">
        <f t="shared" si="9"/>
        <v>0</v>
      </c>
      <c r="T52" s="4">
        <f t="shared" si="9"/>
        <v>0</v>
      </c>
    </row>
    <row r="53" spans="2:20" ht="21.75" customHeight="1">
      <c r="B53" s="32" t="s">
        <v>18</v>
      </c>
      <c r="C53" s="32"/>
      <c r="D53" s="32"/>
      <c r="E53" s="32"/>
      <c r="F53" s="32"/>
      <c r="G53" s="32"/>
      <c r="H53" s="32"/>
      <c r="I53" s="32"/>
      <c r="J53" s="32"/>
      <c r="K53" s="33"/>
      <c r="L53" s="9">
        <v>6550095310</v>
      </c>
      <c r="M53" s="26">
        <v>5</v>
      </c>
      <c r="N53" s="26">
        <v>3</v>
      </c>
      <c r="O53" s="27" t="s">
        <v>43</v>
      </c>
      <c r="P53" s="27">
        <f t="shared" si="3"/>
        <v>-5443.9599999999919</v>
      </c>
      <c r="Q53" s="4">
        <f>Q55</f>
        <v>193093.63</v>
      </c>
      <c r="R53" s="4">
        <f>R55</f>
        <v>187649.67</v>
      </c>
      <c r="S53" s="4">
        <f t="shared" ref="S53:T53" si="10">S55</f>
        <v>0</v>
      </c>
      <c r="T53" s="4">
        <f t="shared" si="10"/>
        <v>0</v>
      </c>
    </row>
    <row r="54" spans="2:20" ht="53.25" customHeight="1">
      <c r="B54" s="40" t="s">
        <v>53</v>
      </c>
      <c r="C54" s="40"/>
      <c r="D54" s="40"/>
      <c r="E54" s="40"/>
      <c r="F54" s="40"/>
      <c r="G54" s="40"/>
      <c r="H54" s="40"/>
      <c r="I54" s="40"/>
      <c r="J54" s="40"/>
      <c r="K54" s="37"/>
      <c r="L54" s="8">
        <v>6550095310</v>
      </c>
      <c r="M54" s="24">
        <v>0</v>
      </c>
      <c r="N54" s="24">
        <v>0</v>
      </c>
      <c r="O54" s="25" t="s">
        <v>43</v>
      </c>
      <c r="P54" s="27">
        <f t="shared" si="3"/>
        <v>-5443.9599999999919</v>
      </c>
      <c r="Q54" s="3">
        <f>Q55</f>
        <v>193093.63</v>
      </c>
      <c r="R54" s="3">
        <f>R55</f>
        <v>187649.67</v>
      </c>
      <c r="S54" s="4">
        <v>0</v>
      </c>
      <c r="T54" s="4">
        <v>0</v>
      </c>
    </row>
    <row r="55" spans="2:20" ht="34.5" customHeight="1">
      <c r="B55" s="32" t="s">
        <v>13</v>
      </c>
      <c r="C55" s="32"/>
      <c r="D55" s="32"/>
      <c r="E55" s="32"/>
      <c r="F55" s="32"/>
      <c r="G55" s="32"/>
      <c r="H55" s="32"/>
      <c r="I55" s="32"/>
      <c r="J55" s="32"/>
      <c r="K55" s="33"/>
      <c r="L55" s="9">
        <v>6550095310</v>
      </c>
      <c r="M55" s="26">
        <v>5</v>
      </c>
      <c r="N55" s="26">
        <v>3</v>
      </c>
      <c r="O55" s="27" t="s">
        <v>49</v>
      </c>
      <c r="P55" s="27">
        <f t="shared" si="3"/>
        <v>-5443.9599999999919</v>
      </c>
      <c r="Q55" s="4">
        <v>193093.63</v>
      </c>
      <c r="R55" s="4">
        <v>187649.67</v>
      </c>
      <c r="S55" s="4">
        <v>0</v>
      </c>
      <c r="T55" s="4">
        <v>0</v>
      </c>
    </row>
    <row r="56" spans="2:20" ht="34.5" customHeight="1">
      <c r="B56" s="37" t="s">
        <v>23</v>
      </c>
      <c r="C56" s="38"/>
      <c r="D56" s="38"/>
      <c r="E56" s="38"/>
      <c r="F56" s="38"/>
      <c r="G56" s="38"/>
      <c r="H56" s="38"/>
      <c r="I56" s="38"/>
      <c r="J56" s="38"/>
      <c r="K56" s="39"/>
      <c r="L56" s="8" t="s">
        <v>24</v>
      </c>
      <c r="M56" s="24">
        <v>0</v>
      </c>
      <c r="N56" s="24">
        <v>0</v>
      </c>
      <c r="O56" s="25" t="s">
        <v>43</v>
      </c>
      <c r="P56" s="27">
        <f t="shared" si="3"/>
        <v>-390576.1</v>
      </c>
      <c r="Q56" s="3">
        <f>Q59</f>
        <v>990000</v>
      </c>
      <c r="R56" s="3">
        <f>R59</f>
        <v>599423.9</v>
      </c>
      <c r="S56" s="3">
        <v>0</v>
      </c>
      <c r="T56" s="3">
        <v>0</v>
      </c>
    </row>
    <row r="57" spans="2:20" ht="34.5" customHeight="1">
      <c r="B57" s="33" t="s">
        <v>17</v>
      </c>
      <c r="C57" s="43"/>
      <c r="D57" s="43"/>
      <c r="E57" s="43"/>
      <c r="F57" s="43"/>
      <c r="G57" s="43"/>
      <c r="H57" s="43"/>
      <c r="I57" s="43"/>
      <c r="J57" s="43"/>
      <c r="K57" s="44"/>
      <c r="L57" s="9" t="s">
        <v>24</v>
      </c>
      <c r="M57" s="26">
        <v>5</v>
      </c>
      <c r="N57" s="26">
        <v>0</v>
      </c>
      <c r="O57" s="27" t="s">
        <v>43</v>
      </c>
      <c r="P57" s="27">
        <f t="shared" si="3"/>
        <v>-390576.1</v>
      </c>
      <c r="Q57" s="4">
        <f>Q59</f>
        <v>990000</v>
      </c>
      <c r="R57" s="4">
        <f>R59</f>
        <v>599423.9</v>
      </c>
      <c r="S57" s="4">
        <v>0</v>
      </c>
      <c r="T57" s="4">
        <v>0</v>
      </c>
    </row>
    <row r="58" spans="2:20" ht="34.5" customHeight="1">
      <c r="B58" s="33" t="s">
        <v>18</v>
      </c>
      <c r="C58" s="43"/>
      <c r="D58" s="43"/>
      <c r="E58" s="43"/>
      <c r="F58" s="43"/>
      <c r="G58" s="43"/>
      <c r="H58" s="43"/>
      <c r="I58" s="43"/>
      <c r="J58" s="43"/>
      <c r="K58" s="44"/>
      <c r="L58" s="9" t="s">
        <v>24</v>
      </c>
      <c r="M58" s="26">
        <v>5</v>
      </c>
      <c r="N58" s="26">
        <v>3</v>
      </c>
      <c r="O58" s="27" t="s">
        <v>43</v>
      </c>
      <c r="P58" s="27">
        <f t="shared" si="3"/>
        <v>-390576.1</v>
      </c>
      <c r="Q58" s="4">
        <f>Q59</f>
        <v>990000</v>
      </c>
      <c r="R58" s="4">
        <f>R59</f>
        <v>599423.9</v>
      </c>
      <c r="S58" s="4">
        <v>0</v>
      </c>
      <c r="T58" s="4">
        <v>0</v>
      </c>
    </row>
    <row r="59" spans="2:20" ht="34.5" customHeight="1">
      <c r="B59" s="33" t="s">
        <v>13</v>
      </c>
      <c r="C59" s="43"/>
      <c r="D59" s="43"/>
      <c r="E59" s="43"/>
      <c r="F59" s="43"/>
      <c r="G59" s="43"/>
      <c r="H59" s="43"/>
      <c r="I59" s="43"/>
      <c r="J59" s="43"/>
      <c r="K59" s="44"/>
      <c r="L59" s="9" t="s">
        <v>24</v>
      </c>
      <c r="M59" s="26">
        <v>5</v>
      </c>
      <c r="N59" s="26">
        <v>3</v>
      </c>
      <c r="O59" s="27" t="s">
        <v>49</v>
      </c>
      <c r="P59" s="27">
        <f t="shared" si="3"/>
        <v>-390576.1</v>
      </c>
      <c r="Q59" s="4">
        <v>990000</v>
      </c>
      <c r="R59" s="4">
        <v>599423.9</v>
      </c>
      <c r="S59" s="4">
        <v>0</v>
      </c>
      <c r="T59" s="4">
        <v>0</v>
      </c>
    </row>
    <row r="60" spans="2:20" ht="53.25" customHeight="1">
      <c r="B60" s="15"/>
      <c r="C60" s="41" t="s">
        <v>38</v>
      </c>
      <c r="D60" s="41"/>
      <c r="E60" s="41"/>
      <c r="F60" s="41"/>
      <c r="G60" s="41"/>
      <c r="H60" s="41"/>
      <c r="I60" s="41"/>
      <c r="J60" s="41"/>
      <c r="K60" s="42"/>
      <c r="L60" s="8">
        <v>6560000000</v>
      </c>
      <c r="M60" s="24">
        <v>0</v>
      </c>
      <c r="N60" s="24">
        <v>0</v>
      </c>
      <c r="O60" s="25">
        <v>0</v>
      </c>
      <c r="P60" s="27">
        <f t="shared" si="3"/>
        <v>165970.88999999966</v>
      </c>
      <c r="Q60" s="3">
        <f>Q61+Q65+Q69+Q73</f>
        <v>2257138.33</v>
      </c>
      <c r="R60" s="3">
        <f>R61+R65+R69+R73+R77</f>
        <v>2423109.2199999997</v>
      </c>
      <c r="S60" s="3">
        <f t="shared" ref="S60:T60" si="11">S61+S65+S69+S73</f>
        <v>1965230</v>
      </c>
      <c r="T60" s="3">
        <f t="shared" si="11"/>
        <v>1876230</v>
      </c>
    </row>
    <row r="61" spans="2:20" ht="77.25" customHeight="1">
      <c r="B61" s="40" t="s">
        <v>21</v>
      </c>
      <c r="C61" s="40"/>
      <c r="D61" s="40"/>
      <c r="E61" s="40"/>
      <c r="F61" s="40"/>
      <c r="G61" s="40"/>
      <c r="H61" s="40"/>
      <c r="I61" s="40"/>
      <c r="J61" s="40"/>
      <c r="K61" s="37"/>
      <c r="L61" s="8">
        <v>6560075080</v>
      </c>
      <c r="M61" s="24">
        <v>0</v>
      </c>
      <c r="N61" s="24">
        <v>0</v>
      </c>
      <c r="O61" s="25" t="s">
        <v>43</v>
      </c>
      <c r="P61" s="27">
        <f t="shared" si="3"/>
        <v>0</v>
      </c>
      <c r="Q61" s="3">
        <f t="shared" ref="Q61:R63" si="12">Q62</f>
        <v>1651600</v>
      </c>
      <c r="R61" s="3">
        <f t="shared" si="12"/>
        <v>1651600</v>
      </c>
      <c r="S61" s="3">
        <f t="shared" ref="S61:T63" si="13">S62</f>
        <v>1825100</v>
      </c>
      <c r="T61" s="3">
        <f t="shared" si="13"/>
        <v>1825100</v>
      </c>
    </row>
    <row r="62" spans="2:20">
      <c r="B62" s="32" t="s">
        <v>19</v>
      </c>
      <c r="C62" s="32"/>
      <c r="D62" s="32"/>
      <c r="E62" s="32"/>
      <c r="F62" s="32"/>
      <c r="G62" s="32"/>
      <c r="H62" s="32"/>
      <c r="I62" s="32"/>
      <c r="J62" s="32"/>
      <c r="K62" s="33"/>
      <c r="L62" s="9">
        <v>6560075080</v>
      </c>
      <c r="M62" s="26">
        <v>8</v>
      </c>
      <c r="N62" s="26">
        <v>0</v>
      </c>
      <c r="O62" s="27" t="s">
        <v>43</v>
      </c>
      <c r="P62" s="27">
        <f t="shared" si="3"/>
        <v>0</v>
      </c>
      <c r="Q62" s="4">
        <f t="shared" si="12"/>
        <v>1651600</v>
      </c>
      <c r="R62" s="4">
        <f t="shared" si="12"/>
        <v>1651600</v>
      </c>
      <c r="S62" s="4">
        <f t="shared" si="13"/>
        <v>1825100</v>
      </c>
      <c r="T62" s="4">
        <f t="shared" si="13"/>
        <v>1825100</v>
      </c>
    </row>
    <row r="63" spans="2:20">
      <c r="B63" s="32" t="s">
        <v>20</v>
      </c>
      <c r="C63" s="32"/>
      <c r="D63" s="32"/>
      <c r="E63" s="32"/>
      <c r="F63" s="32"/>
      <c r="G63" s="32"/>
      <c r="H63" s="32"/>
      <c r="I63" s="32"/>
      <c r="J63" s="32"/>
      <c r="K63" s="33"/>
      <c r="L63" s="9">
        <v>6560075080</v>
      </c>
      <c r="M63" s="26">
        <v>8</v>
      </c>
      <c r="N63" s="26">
        <v>1</v>
      </c>
      <c r="O63" s="27" t="s">
        <v>43</v>
      </c>
      <c r="P63" s="27">
        <f t="shared" si="3"/>
        <v>0</v>
      </c>
      <c r="Q63" s="4">
        <f t="shared" si="12"/>
        <v>1651600</v>
      </c>
      <c r="R63" s="4">
        <f t="shared" si="12"/>
        <v>1651600</v>
      </c>
      <c r="S63" s="4">
        <f t="shared" si="13"/>
        <v>1825100</v>
      </c>
      <c r="T63" s="4">
        <f t="shared" si="13"/>
        <v>1825100</v>
      </c>
    </row>
    <row r="64" spans="2:20">
      <c r="B64" s="32" t="s">
        <v>10</v>
      </c>
      <c r="C64" s="32"/>
      <c r="D64" s="32"/>
      <c r="E64" s="32"/>
      <c r="F64" s="32"/>
      <c r="G64" s="32"/>
      <c r="H64" s="32"/>
      <c r="I64" s="32"/>
      <c r="J64" s="32"/>
      <c r="K64" s="33"/>
      <c r="L64" s="9">
        <v>6560075080</v>
      </c>
      <c r="M64" s="26">
        <v>8</v>
      </c>
      <c r="N64" s="26">
        <v>1</v>
      </c>
      <c r="O64" s="27" t="s">
        <v>28</v>
      </c>
      <c r="P64" s="27">
        <f t="shared" si="3"/>
        <v>0</v>
      </c>
      <c r="Q64" s="4">
        <v>1651600</v>
      </c>
      <c r="R64" s="4">
        <v>1651600</v>
      </c>
      <c r="S64" s="4">
        <v>1825100</v>
      </c>
      <c r="T64" s="4">
        <v>1825100</v>
      </c>
    </row>
    <row r="65" spans="2:20" ht="41.25" customHeight="1">
      <c r="B65" s="51" t="s">
        <v>33</v>
      </c>
      <c r="C65" s="52"/>
      <c r="D65" s="52"/>
      <c r="E65" s="52"/>
      <c r="F65" s="52"/>
      <c r="G65" s="53"/>
      <c r="H65" s="16"/>
      <c r="I65" s="16"/>
      <c r="J65" s="16"/>
      <c r="K65" s="7"/>
      <c r="L65" s="8">
        <v>6560097030</v>
      </c>
      <c r="M65" s="24">
        <v>0</v>
      </c>
      <c r="N65" s="24">
        <v>0</v>
      </c>
      <c r="O65" s="25">
        <v>0</v>
      </c>
      <c r="P65" s="27">
        <f t="shared" si="3"/>
        <v>0</v>
      </c>
      <c r="Q65" s="3">
        <v>228500</v>
      </c>
      <c r="R65" s="3">
        <v>228500</v>
      </c>
      <c r="S65" s="3">
        <v>0</v>
      </c>
      <c r="T65" s="3">
        <v>0</v>
      </c>
    </row>
    <row r="66" spans="2:20">
      <c r="B66" s="32" t="s">
        <v>19</v>
      </c>
      <c r="C66" s="32"/>
      <c r="D66" s="32"/>
      <c r="E66" s="32"/>
      <c r="F66" s="32"/>
      <c r="G66" s="32"/>
      <c r="H66" s="32"/>
      <c r="I66" s="32"/>
      <c r="J66" s="32"/>
      <c r="K66" s="33"/>
      <c r="L66" s="9">
        <v>6560097030</v>
      </c>
      <c r="M66" s="26">
        <v>8</v>
      </c>
      <c r="N66" s="26">
        <v>0</v>
      </c>
      <c r="O66" s="27" t="s">
        <v>43</v>
      </c>
      <c r="P66" s="27">
        <f t="shared" si="3"/>
        <v>0</v>
      </c>
      <c r="Q66" s="4">
        <v>228500</v>
      </c>
      <c r="R66" s="4">
        <v>228500</v>
      </c>
      <c r="S66" s="4">
        <v>0</v>
      </c>
      <c r="T66" s="4">
        <v>0</v>
      </c>
    </row>
    <row r="67" spans="2:20">
      <c r="B67" s="32" t="s">
        <v>20</v>
      </c>
      <c r="C67" s="32"/>
      <c r="D67" s="32"/>
      <c r="E67" s="32"/>
      <c r="F67" s="32"/>
      <c r="G67" s="32"/>
      <c r="H67" s="32"/>
      <c r="I67" s="32"/>
      <c r="J67" s="32"/>
      <c r="K67" s="33"/>
      <c r="L67" s="9">
        <v>6560097030</v>
      </c>
      <c r="M67" s="26">
        <v>8</v>
      </c>
      <c r="N67" s="26">
        <v>1</v>
      </c>
      <c r="O67" s="27" t="s">
        <v>43</v>
      </c>
      <c r="P67" s="27">
        <f t="shared" si="3"/>
        <v>0</v>
      </c>
      <c r="Q67" s="4">
        <v>228500</v>
      </c>
      <c r="R67" s="4">
        <v>228500</v>
      </c>
      <c r="S67" s="4">
        <v>0</v>
      </c>
      <c r="T67" s="4">
        <v>0</v>
      </c>
    </row>
    <row r="68" spans="2:20">
      <c r="B68" s="32" t="s">
        <v>10</v>
      </c>
      <c r="C68" s="32"/>
      <c r="D68" s="32"/>
      <c r="E68" s="32"/>
      <c r="F68" s="32"/>
      <c r="G68" s="32"/>
      <c r="H68" s="32"/>
      <c r="I68" s="32"/>
      <c r="J68" s="32"/>
      <c r="K68" s="33"/>
      <c r="L68" s="9">
        <v>6560097030</v>
      </c>
      <c r="M68" s="26">
        <v>8</v>
      </c>
      <c r="N68" s="26">
        <v>1</v>
      </c>
      <c r="O68" s="27" t="s">
        <v>28</v>
      </c>
      <c r="P68" s="27">
        <f t="shared" si="3"/>
        <v>0</v>
      </c>
      <c r="Q68" s="4">
        <v>228500</v>
      </c>
      <c r="R68" s="4">
        <v>228500</v>
      </c>
      <c r="S68" s="4">
        <v>0</v>
      </c>
      <c r="T68" s="4">
        <v>0</v>
      </c>
    </row>
    <row r="69" spans="2:20" ht="36.75" customHeight="1">
      <c r="B69" s="37" t="s">
        <v>57</v>
      </c>
      <c r="C69" s="38"/>
      <c r="D69" s="38"/>
      <c r="E69" s="38"/>
      <c r="F69" s="38"/>
      <c r="G69" s="38"/>
      <c r="H69" s="38"/>
      <c r="I69" s="38"/>
      <c r="J69" s="38"/>
      <c r="K69" s="39"/>
      <c r="L69" s="8">
        <v>6560095110</v>
      </c>
      <c r="M69" s="24">
        <v>0</v>
      </c>
      <c r="N69" s="24">
        <v>0</v>
      </c>
      <c r="O69" s="25" t="s">
        <v>43</v>
      </c>
      <c r="P69" s="27">
        <f t="shared" si="3"/>
        <v>0</v>
      </c>
      <c r="Q69" s="3">
        <f>Q72</f>
        <v>90000</v>
      </c>
      <c r="R69" s="3">
        <f>R72</f>
        <v>90000</v>
      </c>
      <c r="S69" s="3">
        <f t="shared" ref="S69:T69" si="14">S72</f>
        <v>0</v>
      </c>
      <c r="T69" s="3">
        <f t="shared" si="14"/>
        <v>0</v>
      </c>
    </row>
    <row r="70" spans="2:20" ht="15" customHeight="1">
      <c r="B70" s="33" t="s">
        <v>19</v>
      </c>
      <c r="C70" s="43"/>
      <c r="D70" s="43"/>
      <c r="E70" s="43"/>
      <c r="F70" s="43"/>
      <c r="G70" s="43"/>
      <c r="H70" s="43"/>
      <c r="I70" s="43"/>
      <c r="J70" s="43"/>
      <c r="K70" s="44"/>
      <c r="L70" s="9">
        <v>6560095110</v>
      </c>
      <c r="M70" s="26">
        <v>8</v>
      </c>
      <c r="N70" s="26">
        <v>0</v>
      </c>
      <c r="O70" s="27" t="s">
        <v>43</v>
      </c>
      <c r="P70" s="27">
        <f t="shared" si="3"/>
        <v>0</v>
      </c>
      <c r="Q70" s="4">
        <f>Q72</f>
        <v>90000</v>
      </c>
      <c r="R70" s="4">
        <f>R72</f>
        <v>90000</v>
      </c>
      <c r="S70" s="4">
        <f>S72</f>
        <v>0</v>
      </c>
      <c r="T70" s="4">
        <f>T72</f>
        <v>0</v>
      </c>
    </row>
    <row r="71" spans="2:20" ht="15" customHeight="1">
      <c r="B71" s="33" t="s">
        <v>20</v>
      </c>
      <c r="C71" s="43"/>
      <c r="D71" s="43"/>
      <c r="E71" s="43"/>
      <c r="F71" s="43"/>
      <c r="G71" s="43"/>
      <c r="H71" s="43"/>
      <c r="I71" s="43"/>
      <c r="J71" s="43"/>
      <c r="K71" s="44"/>
      <c r="L71" s="9">
        <v>6560095110</v>
      </c>
      <c r="M71" s="26">
        <v>8</v>
      </c>
      <c r="N71" s="26">
        <v>1</v>
      </c>
      <c r="O71" s="27" t="s">
        <v>43</v>
      </c>
      <c r="P71" s="27">
        <f t="shared" si="3"/>
        <v>0</v>
      </c>
      <c r="Q71" s="4">
        <f>Q72</f>
        <v>90000</v>
      </c>
      <c r="R71" s="4">
        <f>R72</f>
        <v>90000</v>
      </c>
      <c r="S71" s="4">
        <v>0</v>
      </c>
      <c r="T71" s="4">
        <v>0</v>
      </c>
    </row>
    <row r="72" spans="2:20" ht="24" customHeight="1">
      <c r="B72" s="33" t="s">
        <v>13</v>
      </c>
      <c r="C72" s="43"/>
      <c r="D72" s="43"/>
      <c r="E72" s="43"/>
      <c r="F72" s="43"/>
      <c r="G72" s="43"/>
      <c r="H72" s="43"/>
      <c r="I72" s="43"/>
      <c r="J72" s="43"/>
      <c r="K72" s="44"/>
      <c r="L72" s="9">
        <v>6560095110</v>
      </c>
      <c r="M72" s="26">
        <v>8</v>
      </c>
      <c r="N72" s="26">
        <v>1</v>
      </c>
      <c r="O72" s="27" t="s">
        <v>49</v>
      </c>
      <c r="P72" s="27">
        <f t="shared" si="3"/>
        <v>0</v>
      </c>
      <c r="Q72" s="4">
        <v>90000</v>
      </c>
      <c r="R72" s="4">
        <v>90000</v>
      </c>
      <c r="S72" s="4">
        <v>0</v>
      </c>
      <c r="T72" s="4">
        <v>0</v>
      </c>
    </row>
    <row r="73" spans="2:20" ht="70.5" customHeight="1">
      <c r="B73" s="37" t="s">
        <v>22</v>
      </c>
      <c r="C73" s="38"/>
      <c r="D73" s="38"/>
      <c r="E73" s="38"/>
      <c r="F73" s="38"/>
      <c r="G73" s="38"/>
      <c r="H73" s="38"/>
      <c r="I73" s="38"/>
      <c r="J73" s="38"/>
      <c r="K73" s="39"/>
      <c r="L73" s="8">
        <v>6560095220</v>
      </c>
      <c r="M73" s="24">
        <v>0</v>
      </c>
      <c r="N73" s="24">
        <v>0</v>
      </c>
      <c r="O73" s="25" t="s">
        <v>43</v>
      </c>
      <c r="P73" s="27">
        <f t="shared" si="3"/>
        <v>95539.889999999956</v>
      </c>
      <c r="Q73" s="3">
        <f>Q74</f>
        <v>287038.33</v>
      </c>
      <c r="R73" s="3">
        <f>R74</f>
        <v>382578.22</v>
      </c>
      <c r="S73" s="3">
        <f t="shared" ref="S73:T73" si="15">S76</f>
        <v>140130</v>
      </c>
      <c r="T73" s="3">
        <f t="shared" si="15"/>
        <v>51130</v>
      </c>
    </row>
    <row r="74" spans="2:20" ht="24" customHeight="1">
      <c r="B74" s="33" t="s">
        <v>19</v>
      </c>
      <c r="C74" s="43"/>
      <c r="D74" s="43"/>
      <c r="E74" s="43"/>
      <c r="F74" s="43"/>
      <c r="G74" s="43"/>
      <c r="H74" s="43"/>
      <c r="I74" s="43"/>
      <c r="J74" s="43"/>
      <c r="K74" s="44"/>
      <c r="L74" s="9">
        <v>6560095220</v>
      </c>
      <c r="M74" s="26">
        <v>8</v>
      </c>
      <c r="N74" s="26">
        <v>0</v>
      </c>
      <c r="O74" s="27" t="s">
        <v>43</v>
      </c>
      <c r="P74" s="27">
        <f t="shared" si="3"/>
        <v>95539.889999999956</v>
      </c>
      <c r="Q74" s="4">
        <f>Q76</f>
        <v>287038.33</v>
      </c>
      <c r="R74" s="4">
        <f>R76</f>
        <v>382578.22</v>
      </c>
      <c r="S74" s="4">
        <f>S76</f>
        <v>140130</v>
      </c>
      <c r="T74" s="4">
        <f>T76</f>
        <v>51130</v>
      </c>
    </row>
    <row r="75" spans="2:20" ht="24" customHeight="1">
      <c r="B75" s="33" t="s">
        <v>20</v>
      </c>
      <c r="C75" s="43"/>
      <c r="D75" s="43"/>
      <c r="E75" s="43"/>
      <c r="F75" s="43"/>
      <c r="G75" s="43"/>
      <c r="H75" s="43"/>
      <c r="I75" s="43"/>
      <c r="J75" s="43"/>
      <c r="K75" s="44"/>
      <c r="L75" s="9">
        <v>6560095220</v>
      </c>
      <c r="M75" s="26">
        <v>8</v>
      </c>
      <c r="N75" s="26">
        <v>1</v>
      </c>
      <c r="O75" s="27" t="s">
        <v>43</v>
      </c>
      <c r="P75" s="27">
        <f t="shared" si="3"/>
        <v>95539.889999999956</v>
      </c>
      <c r="Q75" s="4">
        <f>Q76</f>
        <v>287038.33</v>
      </c>
      <c r="R75" s="4">
        <f>R76</f>
        <v>382578.22</v>
      </c>
      <c r="S75" s="4">
        <f t="shared" ref="S75:T75" si="16">S76</f>
        <v>140130</v>
      </c>
      <c r="T75" s="4">
        <f t="shared" si="16"/>
        <v>51130</v>
      </c>
    </row>
    <row r="76" spans="2:20" ht="24" customHeight="1">
      <c r="B76" s="33" t="s">
        <v>13</v>
      </c>
      <c r="C76" s="43"/>
      <c r="D76" s="43"/>
      <c r="E76" s="43"/>
      <c r="F76" s="43"/>
      <c r="G76" s="43"/>
      <c r="H76" s="43"/>
      <c r="I76" s="43"/>
      <c r="J76" s="43"/>
      <c r="K76" s="44"/>
      <c r="L76" s="9">
        <v>6560095220</v>
      </c>
      <c r="M76" s="26">
        <v>8</v>
      </c>
      <c r="N76" s="26">
        <v>1</v>
      </c>
      <c r="O76" s="27" t="s">
        <v>49</v>
      </c>
      <c r="P76" s="27">
        <f t="shared" si="3"/>
        <v>95539.889999999956</v>
      </c>
      <c r="Q76" s="4">
        <v>287038.33</v>
      </c>
      <c r="R76" s="4">
        <v>382578.22</v>
      </c>
      <c r="S76" s="4">
        <v>140130</v>
      </c>
      <c r="T76" s="4">
        <v>51130</v>
      </c>
    </row>
    <row r="77" spans="2:20" ht="24" customHeight="1">
      <c r="B77" s="32" t="s">
        <v>68</v>
      </c>
      <c r="C77" s="32"/>
      <c r="D77" s="32"/>
      <c r="E77" s="32"/>
      <c r="F77" s="32"/>
      <c r="G77" s="32"/>
      <c r="H77" s="32"/>
      <c r="I77" s="32"/>
      <c r="J77" s="32"/>
      <c r="K77" s="33"/>
      <c r="L77" s="9">
        <v>6560097060</v>
      </c>
      <c r="M77" s="24">
        <v>0</v>
      </c>
      <c r="N77" s="24">
        <v>0</v>
      </c>
      <c r="O77" s="27">
        <v>0</v>
      </c>
      <c r="P77" s="27">
        <f t="shared" si="3"/>
        <v>70431</v>
      </c>
      <c r="Q77" s="4"/>
      <c r="R77" s="4">
        <v>70431</v>
      </c>
      <c r="S77" s="4"/>
      <c r="T77" s="4"/>
    </row>
    <row r="78" spans="2:20" ht="24" customHeight="1">
      <c r="B78" s="33" t="s">
        <v>19</v>
      </c>
      <c r="C78" s="43"/>
      <c r="D78" s="43"/>
      <c r="E78" s="43"/>
      <c r="F78" s="43"/>
      <c r="G78" s="43"/>
      <c r="H78" s="43"/>
      <c r="I78" s="43"/>
      <c r="J78" s="43"/>
      <c r="K78" s="44"/>
      <c r="L78" s="9">
        <v>6560097060</v>
      </c>
      <c r="M78" s="26">
        <v>8</v>
      </c>
      <c r="N78" s="26">
        <v>0</v>
      </c>
      <c r="O78" s="27">
        <v>0</v>
      </c>
      <c r="P78" s="27">
        <f t="shared" si="3"/>
        <v>70431</v>
      </c>
      <c r="Q78" s="4"/>
      <c r="R78" s="4">
        <v>70431</v>
      </c>
      <c r="S78" s="4"/>
      <c r="T78" s="4"/>
    </row>
    <row r="79" spans="2:20" ht="24" customHeight="1">
      <c r="B79" s="33" t="s">
        <v>20</v>
      </c>
      <c r="C79" s="43"/>
      <c r="D79" s="43"/>
      <c r="E79" s="43"/>
      <c r="F79" s="43"/>
      <c r="G79" s="43"/>
      <c r="H79" s="43"/>
      <c r="I79" s="43"/>
      <c r="J79" s="43"/>
      <c r="K79" s="44"/>
      <c r="L79" s="9">
        <v>6560097060</v>
      </c>
      <c r="M79" s="26">
        <v>8</v>
      </c>
      <c r="N79" s="26">
        <v>1</v>
      </c>
      <c r="O79" s="27" t="s">
        <v>43</v>
      </c>
      <c r="P79" s="27">
        <f t="shared" si="3"/>
        <v>70431</v>
      </c>
      <c r="Q79" s="4"/>
      <c r="R79" s="4">
        <v>70431</v>
      </c>
      <c r="S79" s="4"/>
      <c r="T79" s="4"/>
    </row>
    <row r="80" spans="2:20" ht="24" customHeight="1">
      <c r="B80" s="32" t="s">
        <v>67</v>
      </c>
      <c r="C80" s="32"/>
      <c r="D80" s="32"/>
      <c r="E80" s="32"/>
      <c r="F80" s="32"/>
      <c r="G80" s="32"/>
      <c r="H80" s="32"/>
      <c r="I80" s="32"/>
      <c r="J80" s="32"/>
      <c r="K80" s="33"/>
      <c r="L80" s="9">
        <v>6560097060</v>
      </c>
      <c r="M80" s="26">
        <v>8</v>
      </c>
      <c r="N80" s="26">
        <v>1</v>
      </c>
      <c r="O80" s="27" t="s">
        <v>49</v>
      </c>
      <c r="P80" s="27">
        <f t="shared" si="3"/>
        <v>70431</v>
      </c>
      <c r="Q80" s="4"/>
      <c r="R80" s="4">
        <v>70431</v>
      </c>
      <c r="S80" s="4"/>
      <c r="T80" s="4"/>
    </row>
    <row r="81" spans="2:20" ht="56.25" customHeight="1">
      <c r="B81" s="15"/>
      <c r="C81" s="42" t="s">
        <v>59</v>
      </c>
      <c r="D81" s="49"/>
      <c r="E81" s="49"/>
      <c r="F81" s="49"/>
      <c r="G81" s="49"/>
      <c r="H81" s="49"/>
      <c r="I81" s="49"/>
      <c r="J81" s="49"/>
      <c r="K81" s="50"/>
      <c r="L81" s="8">
        <v>6560000000</v>
      </c>
      <c r="M81" s="24">
        <v>0</v>
      </c>
      <c r="N81" s="24">
        <v>0</v>
      </c>
      <c r="O81" s="25">
        <v>0</v>
      </c>
      <c r="P81" s="27">
        <f t="shared" si="3"/>
        <v>122002.59000000008</v>
      </c>
      <c r="Q81" s="3">
        <v>1525238</v>
      </c>
      <c r="R81" s="3">
        <f>R82+R86</f>
        <v>1647240.59</v>
      </c>
      <c r="S81" s="3">
        <v>0</v>
      </c>
      <c r="T81" s="3">
        <v>0</v>
      </c>
    </row>
    <row r="82" spans="2:20" ht="44.25" customHeight="1">
      <c r="B82" s="37" t="s">
        <v>62</v>
      </c>
      <c r="C82" s="38"/>
      <c r="D82" s="38"/>
      <c r="E82" s="38"/>
      <c r="F82" s="38"/>
      <c r="G82" s="38"/>
      <c r="H82" s="38"/>
      <c r="I82" s="38"/>
      <c r="J82" s="38"/>
      <c r="K82" s="39"/>
      <c r="L82" s="8" t="s">
        <v>63</v>
      </c>
      <c r="M82" s="24">
        <v>0</v>
      </c>
      <c r="N82" s="24">
        <v>0</v>
      </c>
      <c r="O82" s="25" t="s">
        <v>43</v>
      </c>
      <c r="P82" s="27">
        <f t="shared" si="3"/>
        <v>0</v>
      </c>
      <c r="Q82" s="3">
        <f>Q85</f>
        <v>1525238</v>
      </c>
      <c r="R82" s="3">
        <f>R85</f>
        <v>1525238</v>
      </c>
      <c r="S82" s="3">
        <v>0</v>
      </c>
      <c r="T82" s="3">
        <v>0</v>
      </c>
    </row>
    <row r="83" spans="2:20" ht="22.5" customHeight="1">
      <c r="B83" s="33" t="s">
        <v>60</v>
      </c>
      <c r="C83" s="43"/>
      <c r="D83" s="43"/>
      <c r="E83" s="43"/>
      <c r="F83" s="43"/>
      <c r="G83" s="43"/>
      <c r="H83" s="43"/>
      <c r="I83" s="43"/>
      <c r="J83" s="43"/>
      <c r="K83" s="44"/>
      <c r="L83" s="9" t="s">
        <v>63</v>
      </c>
      <c r="M83" s="26">
        <v>11</v>
      </c>
      <c r="N83" s="26">
        <v>0</v>
      </c>
      <c r="O83" s="27" t="s">
        <v>43</v>
      </c>
      <c r="P83" s="27">
        <f t="shared" si="3"/>
        <v>0</v>
      </c>
      <c r="Q83" s="4">
        <f>Q85</f>
        <v>1525238</v>
      </c>
      <c r="R83" s="4">
        <f>R85</f>
        <v>1525238</v>
      </c>
      <c r="S83" s="4">
        <v>0</v>
      </c>
      <c r="T83" s="4">
        <v>0</v>
      </c>
    </row>
    <row r="84" spans="2:20" ht="15.75" customHeight="1">
      <c r="B84" s="33" t="s">
        <v>61</v>
      </c>
      <c r="C84" s="43"/>
      <c r="D84" s="43"/>
      <c r="E84" s="43"/>
      <c r="F84" s="43"/>
      <c r="G84" s="43"/>
      <c r="H84" s="43"/>
      <c r="I84" s="43"/>
      <c r="J84" s="43"/>
      <c r="K84" s="44"/>
      <c r="L84" s="9" t="s">
        <v>63</v>
      </c>
      <c r="M84" s="26">
        <v>11</v>
      </c>
      <c r="N84" s="26">
        <v>1</v>
      </c>
      <c r="O84" s="27" t="s">
        <v>43</v>
      </c>
      <c r="P84" s="27">
        <f t="shared" si="3"/>
        <v>0</v>
      </c>
      <c r="Q84" s="4">
        <f>Q85</f>
        <v>1525238</v>
      </c>
      <c r="R84" s="4">
        <f>R85</f>
        <v>1525238</v>
      </c>
      <c r="S84" s="4">
        <v>0</v>
      </c>
      <c r="T84" s="4">
        <v>0</v>
      </c>
    </row>
    <row r="85" spans="2:20" ht="36.75" customHeight="1">
      <c r="B85" s="33" t="s">
        <v>13</v>
      </c>
      <c r="C85" s="43"/>
      <c r="D85" s="43"/>
      <c r="E85" s="43"/>
      <c r="F85" s="43"/>
      <c r="G85" s="43"/>
      <c r="H85" s="43"/>
      <c r="I85" s="43"/>
      <c r="J85" s="43"/>
      <c r="K85" s="44"/>
      <c r="L85" s="9" t="s">
        <v>63</v>
      </c>
      <c r="M85" s="26">
        <v>11</v>
      </c>
      <c r="N85" s="26">
        <v>1</v>
      </c>
      <c r="O85" s="27" t="s">
        <v>49</v>
      </c>
      <c r="P85" s="27">
        <f t="shared" si="3"/>
        <v>0</v>
      </c>
      <c r="Q85" s="4">
        <v>1525238</v>
      </c>
      <c r="R85" s="4">
        <v>1525238</v>
      </c>
      <c r="S85" s="4">
        <v>0</v>
      </c>
      <c r="T85" s="4">
        <v>0</v>
      </c>
    </row>
    <row r="86" spans="2:20" ht="73.5" customHeight="1">
      <c r="B86" s="37" t="s">
        <v>22</v>
      </c>
      <c r="C86" s="38"/>
      <c r="D86" s="38"/>
      <c r="E86" s="38"/>
      <c r="F86" s="38"/>
      <c r="G86" s="38"/>
      <c r="H86" s="38"/>
      <c r="I86" s="38"/>
      <c r="J86" s="38"/>
      <c r="K86" s="39"/>
      <c r="L86" s="8">
        <v>6560095240</v>
      </c>
      <c r="M86" s="24">
        <v>0</v>
      </c>
      <c r="N86" s="24">
        <v>0</v>
      </c>
      <c r="O86" s="25" t="s">
        <v>43</v>
      </c>
      <c r="P86" s="27">
        <f t="shared" ref="P86:P89" si="17">R86-Q86</f>
        <v>-1403235.41</v>
      </c>
      <c r="Q86" s="3">
        <f>Q89</f>
        <v>1525238</v>
      </c>
      <c r="R86" s="3">
        <f>R89</f>
        <v>122002.59</v>
      </c>
      <c r="S86" s="3">
        <v>0</v>
      </c>
      <c r="T86" s="3">
        <v>0</v>
      </c>
    </row>
    <row r="87" spans="2:20">
      <c r="B87" s="33" t="s">
        <v>60</v>
      </c>
      <c r="C87" s="43"/>
      <c r="D87" s="43"/>
      <c r="E87" s="43"/>
      <c r="F87" s="43"/>
      <c r="G87" s="43"/>
      <c r="H87" s="43"/>
      <c r="I87" s="43"/>
      <c r="J87" s="43"/>
      <c r="K87" s="44"/>
      <c r="L87" s="8">
        <v>6560095240</v>
      </c>
      <c r="M87" s="26">
        <v>11</v>
      </c>
      <c r="N87" s="26">
        <v>0</v>
      </c>
      <c r="O87" s="27" t="s">
        <v>43</v>
      </c>
      <c r="P87" s="27">
        <f t="shared" si="17"/>
        <v>-1403235.41</v>
      </c>
      <c r="Q87" s="4">
        <f>Q89</f>
        <v>1525238</v>
      </c>
      <c r="R87" s="4">
        <f>R89</f>
        <v>122002.59</v>
      </c>
      <c r="S87" s="4">
        <v>0</v>
      </c>
      <c r="T87" s="4">
        <v>0</v>
      </c>
    </row>
    <row r="88" spans="2:20">
      <c r="B88" s="33" t="s">
        <v>61</v>
      </c>
      <c r="C88" s="43"/>
      <c r="D88" s="43"/>
      <c r="E88" s="43"/>
      <c r="F88" s="43"/>
      <c r="G88" s="43"/>
      <c r="H88" s="43"/>
      <c r="I88" s="43"/>
      <c r="J88" s="43"/>
      <c r="K88" s="44"/>
      <c r="L88" s="8">
        <v>6560095240</v>
      </c>
      <c r="M88" s="26">
        <v>11</v>
      </c>
      <c r="N88" s="26">
        <v>1</v>
      </c>
      <c r="O88" s="27" t="s">
        <v>43</v>
      </c>
      <c r="P88" s="27">
        <f t="shared" si="17"/>
        <v>-1403235.41</v>
      </c>
      <c r="Q88" s="4">
        <f>Q89</f>
        <v>1525238</v>
      </c>
      <c r="R88" s="4">
        <f>R89</f>
        <v>122002.59</v>
      </c>
      <c r="S88" s="4">
        <v>0</v>
      </c>
      <c r="T88" s="4">
        <v>0</v>
      </c>
    </row>
    <row r="89" spans="2:20" ht="36.75" customHeight="1">
      <c r="B89" s="33" t="s">
        <v>13</v>
      </c>
      <c r="C89" s="43"/>
      <c r="D89" s="43"/>
      <c r="E89" s="43"/>
      <c r="F89" s="43"/>
      <c r="G89" s="43"/>
      <c r="H89" s="43"/>
      <c r="I89" s="43"/>
      <c r="J89" s="43"/>
      <c r="K89" s="44"/>
      <c r="L89" s="8">
        <v>6560095240</v>
      </c>
      <c r="M89" s="26">
        <v>11</v>
      </c>
      <c r="N89" s="26">
        <v>1</v>
      </c>
      <c r="O89" s="27" t="s">
        <v>49</v>
      </c>
      <c r="P89" s="27">
        <f t="shared" si="17"/>
        <v>-1403235.41</v>
      </c>
      <c r="Q89" s="4">
        <v>1525238</v>
      </c>
      <c r="R89" s="4">
        <v>122002.59</v>
      </c>
      <c r="S89" s="4">
        <v>0</v>
      </c>
      <c r="T89" s="4">
        <v>0</v>
      </c>
    </row>
    <row r="90" spans="2:20" ht="41.25" customHeight="1">
      <c r="B90" s="48" t="s">
        <v>34</v>
      </c>
      <c r="C90" s="49"/>
      <c r="D90" s="49"/>
      <c r="E90" s="49"/>
      <c r="F90" s="49"/>
      <c r="G90" s="49"/>
      <c r="H90" s="49"/>
      <c r="I90" s="49"/>
      <c r="J90" s="49"/>
      <c r="K90" s="50"/>
      <c r="L90" s="8" t="s">
        <v>41</v>
      </c>
      <c r="M90" s="24">
        <v>0</v>
      </c>
      <c r="N90" s="24">
        <v>0</v>
      </c>
      <c r="O90" s="25">
        <v>0</v>
      </c>
      <c r="P90" s="27">
        <f t="shared" si="3"/>
        <v>0</v>
      </c>
      <c r="Q90" s="3">
        <f>Q94</f>
        <v>1330.5</v>
      </c>
      <c r="R90" s="3">
        <f>R94</f>
        <v>1330.5</v>
      </c>
      <c r="S90" s="3">
        <f>S91</f>
        <v>900</v>
      </c>
      <c r="T90" s="3">
        <f>T91</f>
        <v>900</v>
      </c>
    </row>
    <row r="91" spans="2:20" ht="43.5" customHeight="1">
      <c r="B91" s="37" t="s">
        <v>35</v>
      </c>
      <c r="C91" s="38"/>
      <c r="D91" s="38"/>
      <c r="E91" s="38"/>
      <c r="F91" s="38"/>
      <c r="G91" s="38"/>
      <c r="H91" s="38"/>
      <c r="I91" s="38"/>
      <c r="J91" s="38"/>
      <c r="K91" s="39"/>
      <c r="L91" s="8" t="s">
        <v>42</v>
      </c>
      <c r="M91" s="24">
        <v>0</v>
      </c>
      <c r="N91" s="24">
        <v>0</v>
      </c>
      <c r="O91" s="25" t="s">
        <v>43</v>
      </c>
      <c r="P91" s="27">
        <f t="shared" si="3"/>
        <v>0</v>
      </c>
      <c r="Q91" s="3">
        <f>Q94</f>
        <v>1330.5</v>
      </c>
      <c r="R91" s="3">
        <f>R94</f>
        <v>1330.5</v>
      </c>
      <c r="S91" s="3">
        <f t="shared" ref="S91:T91" si="18">S94</f>
        <v>900</v>
      </c>
      <c r="T91" s="3">
        <f t="shared" si="18"/>
        <v>900</v>
      </c>
    </row>
    <row r="92" spans="2:20" ht="15" customHeight="1">
      <c r="B92" s="33" t="s">
        <v>26</v>
      </c>
      <c r="C92" s="43"/>
      <c r="D92" s="43"/>
      <c r="E92" s="43"/>
      <c r="F92" s="43"/>
      <c r="G92" s="43"/>
      <c r="H92" s="43"/>
      <c r="I92" s="43"/>
      <c r="J92" s="43"/>
      <c r="K92" s="44"/>
      <c r="L92" s="9" t="s">
        <v>42</v>
      </c>
      <c r="M92" s="26">
        <v>1</v>
      </c>
      <c r="N92" s="26">
        <v>0</v>
      </c>
      <c r="O92" s="27" t="s">
        <v>43</v>
      </c>
      <c r="P92" s="27">
        <f t="shared" si="3"/>
        <v>0</v>
      </c>
      <c r="Q92" s="4">
        <f>Q94</f>
        <v>1330.5</v>
      </c>
      <c r="R92" s="4">
        <f>R94</f>
        <v>1330.5</v>
      </c>
      <c r="S92" s="4">
        <f t="shared" ref="S92:T92" si="19">S94</f>
        <v>900</v>
      </c>
      <c r="T92" s="4">
        <f t="shared" si="19"/>
        <v>900</v>
      </c>
    </row>
    <row r="93" spans="2:20" ht="15" customHeight="1">
      <c r="B93" s="33" t="s">
        <v>44</v>
      </c>
      <c r="C93" s="43"/>
      <c r="D93" s="43"/>
      <c r="E93" s="43"/>
      <c r="F93" s="43"/>
      <c r="G93" s="43"/>
      <c r="H93" s="43"/>
      <c r="I93" s="43"/>
      <c r="J93" s="43"/>
      <c r="K93" s="44"/>
      <c r="L93" s="9" t="s">
        <v>42</v>
      </c>
      <c r="M93" s="26">
        <v>1</v>
      </c>
      <c r="N93" s="26">
        <v>13</v>
      </c>
      <c r="O93" s="27" t="s">
        <v>43</v>
      </c>
      <c r="P93" s="27">
        <f t="shared" si="3"/>
        <v>0</v>
      </c>
      <c r="Q93" s="4">
        <f>Q94</f>
        <v>1330.5</v>
      </c>
      <c r="R93" s="4">
        <f>R94</f>
        <v>1330.5</v>
      </c>
      <c r="S93" s="4">
        <f t="shared" ref="S93:T93" si="20">S94</f>
        <v>900</v>
      </c>
      <c r="T93" s="4">
        <f t="shared" si="20"/>
        <v>900</v>
      </c>
    </row>
    <row r="94" spans="2:20" ht="15.75" customHeight="1" thickBot="1">
      <c r="B94" s="45" t="s">
        <v>9</v>
      </c>
      <c r="C94" s="46"/>
      <c r="D94" s="46"/>
      <c r="E94" s="46"/>
      <c r="F94" s="46"/>
      <c r="G94" s="46"/>
      <c r="H94" s="46"/>
      <c r="I94" s="46"/>
      <c r="J94" s="46"/>
      <c r="K94" s="47"/>
      <c r="L94" s="10" t="s">
        <v>42</v>
      </c>
      <c r="M94" s="28">
        <v>1</v>
      </c>
      <c r="N94" s="28">
        <v>13</v>
      </c>
      <c r="O94" s="29" t="s">
        <v>45</v>
      </c>
      <c r="P94" s="27">
        <f t="shared" si="3"/>
        <v>0</v>
      </c>
      <c r="Q94" s="4">
        <v>1330.5</v>
      </c>
      <c r="R94" s="4">
        <v>1330.5</v>
      </c>
      <c r="S94" s="4">
        <v>900</v>
      </c>
      <c r="T94" s="4">
        <v>900</v>
      </c>
    </row>
    <row r="95" spans="2:20" ht="15.75" thickBot="1">
      <c r="B95" s="73" t="s">
        <v>64</v>
      </c>
      <c r="C95" s="74"/>
      <c r="D95" s="74"/>
      <c r="E95" s="74"/>
      <c r="F95" s="74"/>
      <c r="G95" s="74"/>
      <c r="H95" s="17"/>
      <c r="I95" s="17"/>
      <c r="J95" s="17"/>
      <c r="K95" s="18"/>
      <c r="L95" s="19"/>
      <c r="M95" s="19"/>
      <c r="N95" s="19"/>
      <c r="O95" s="30"/>
      <c r="P95" s="31">
        <f>R95-Q95</f>
        <v>35559.989999999292</v>
      </c>
      <c r="Q95" s="20">
        <f>Q11+Q90</f>
        <v>8133211.5899999999</v>
      </c>
      <c r="R95" s="20">
        <f>R11+R90</f>
        <v>8168771.5799999991</v>
      </c>
      <c r="S95" s="20">
        <f>S11+S90</f>
        <v>5055100</v>
      </c>
      <c r="T95" s="20">
        <f>T11+T90</f>
        <v>5003200</v>
      </c>
    </row>
  </sheetData>
  <mergeCells count="96">
    <mergeCell ref="B95:G95"/>
    <mergeCell ref="B75:K75"/>
    <mergeCell ref="B76:K76"/>
    <mergeCell ref="C81:K81"/>
    <mergeCell ref="B82:K82"/>
    <mergeCell ref="B83:K83"/>
    <mergeCell ref="B77:K77"/>
    <mergeCell ref="B78:K78"/>
    <mergeCell ref="B79:K79"/>
    <mergeCell ref="B80:K80"/>
    <mergeCell ref="B86:K86"/>
    <mergeCell ref="B87:K87"/>
    <mergeCell ref="B88:K88"/>
    <mergeCell ref="B89:K89"/>
    <mergeCell ref="A7:T7"/>
    <mergeCell ref="B9:K10"/>
    <mergeCell ref="L9:L10"/>
    <mergeCell ref="M9:M10"/>
    <mergeCell ref="N9:N10"/>
    <mergeCell ref="O9:O10"/>
    <mergeCell ref="R9:R10"/>
    <mergeCell ref="S9:S10"/>
    <mergeCell ref="T9:T10"/>
    <mergeCell ref="Q9:Q10"/>
    <mergeCell ref="P9:P10"/>
    <mergeCell ref="B22:K22"/>
    <mergeCell ref="B11:K11"/>
    <mergeCell ref="C12:K12"/>
    <mergeCell ref="B13:K13"/>
    <mergeCell ref="B14:K14"/>
    <mergeCell ref="B15:K15"/>
    <mergeCell ref="B16:K16"/>
    <mergeCell ref="B17:K17"/>
    <mergeCell ref="B18:K18"/>
    <mergeCell ref="B19:K19"/>
    <mergeCell ref="B20:K20"/>
    <mergeCell ref="B21:K21"/>
    <mergeCell ref="B24:K24"/>
    <mergeCell ref="B31:K31"/>
    <mergeCell ref="B32:K32"/>
    <mergeCell ref="B33:K33"/>
    <mergeCell ref="B34:K34"/>
    <mergeCell ref="B27:K27"/>
    <mergeCell ref="B29:K29"/>
    <mergeCell ref="B30:K30"/>
    <mergeCell ref="B28:K28"/>
    <mergeCell ref="B40:K40"/>
    <mergeCell ref="C41:K41"/>
    <mergeCell ref="B42:K42"/>
    <mergeCell ref="B43:K43"/>
    <mergeCell ref="C35:G35"/>
    <mergeCell ref="B36:K36"/>
    <mergeCell ref="B37:K37"/>
    <mergeCell ref="C60:K60"/>
    <mergeCell ref="B61:K61"/>
    <mergeCell ref="C51:K51"/>
    <mergeCell ref="B52:K52"/>
    <mergeCell ref="B57:K57"/>
    <mergeCell ref="B58:K58"/>
    <mergeCell ref="B59:K59"/>
    <mergeCell ref="B70:K70"/>
    <mergeCell ref="B71:K71"/>
    <mergeCell ref="B72:K72"/>
    <mergeCell ref="B62:K62"/>
    <mergeCell ref="B63:K63"/>
    <mergeCell ref="B64:K64"/>
    <mergeCell ref="B65:G65"/>
    <mergeCell ref="B66:K66"/>
    <mergeCell ref="B67:K67"/>
    <mergeCell ref="B68:K68"/>
    <mergeCell ref="B69:K69"/>
    <mergeCell ref="B73:K73"/>
    <mergeCell ref="B74:K74"/>
    <mergeCell ref="B92:K92"/>
    <mergeCell ref="B93:K93"/>
    <mergeCell ref="B94:K94"/>
    <mergeCell ref="B90:K90"/>
    <mergeCell ref="B91:K91"/>
    <mergeCell ref="B84:K84"/>
    <mergeCell ref="B85:K85"/>
    <mergeCell ref="B23:K23"/>
    <mergeCell ref="B25:G25"/>
    <mergeCell ref="B26:G26"/>
    <mergeCell ref="B53:K53"/>
    <mergeCell ref="B56:K56"/>
    <mergeCell ref="B54:K54"/>
    <mergeCell ref="B55:K55"/>
    <mergeCell ref="C46:K46"/>
    <mergeCell ref="B47:K47"/>
    <mergeCell ref="B48:K48"/>
    <mergeCell ref="B49:K49"/>
    <mergeCell ref="B50:K50"/>
    <mergeCell ref="B44:K44"/>
    <mergeCell ref="B45:K45"/>
    <mergeCell ref="B38:K38"/>
    <mergeCell ref="B39:K39"/>
  </mergeCells>
  <pageMargins left="0.7" right="0.7" top="0.75" bottom="0.75" header="0.3" footer="0.3"/>
  <pageSetup paperSize="9" scale="7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Боярова Е.В.</dc:creator>
  <cp:lastModifiedBy>Пользователь Windows</cp:lastModifiedBy>
  <cp:lastPrinted>2021-11-30T17:35:39Z</cp:lastPrinted>
  <dcterms:created xsi:type="dcterms:W3CDTF">2019-11-13T13:42:46Z</dcterms:created>
  <dcterms:modified xsi:type="dcterms:W3CDTF">2022-01-13T08:49:38Z</dcterms:modified>
</cp:coreProperties>
</file>